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上水道\"/>
    </mc:Choice>
  </mc:AlternateContent>
  <xr:revisionPtr revIDLastSave="0" documentId="13_ncr:1_{F8910992-906F-4883-9845-2EB7DA2BC3E3}" xr6:coauthVersionLast="47" xr6:coauthVersionMax="47" xr10:uidLastSave="{00000000-0000-0000-0000-000000000000}"/>
  <workbookProtection workbookAlgorithmName="SHA-512" workbookHashValue="vtW24G8Ma90IU+EWT1Sun+YRaDbXRHazfHlg82Z2AQYUSYPCEm4TKccc+sSfA66ss3HNa8ex25769U78s0+4cQ==" workbookSaltValue="Ced1IsYkJ1LBS0VHk6fIJA=="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AD8" i="4" s="1"/>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P10" i="4"/>
  <c r="B10" i="4"/>
  <c r="BB8" i="4"/>
  <c r="AT8" i="4"/>
  <c r="AL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<sst xmlns="http://schemas.openxmlformats.org/spreadsheetml/2006/main" count="228" uniqueCount="113">
  <si>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</si>
  <si>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</si>
  <si>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</si>
  <si>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</si>
  <si>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</si>
  <si>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</si>
  <si>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</si>
  <si>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</si>
  <si>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</si>
  <si>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</si>
  <si>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</si>
  <si>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</si>
  <si>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</si>
  <si>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</si>
  <si>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</si>
  <si>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</si>
  <si>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</si>
  <si>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</si>
  <si>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</si>
  <si>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</si>
  <si>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</si>
  <si>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</si>
  <si>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</si>
  <si>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</si>
  <si>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</si>
  <si>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</si>
  <si>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</si>
  <si>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</si>
  <si>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</si>
  <si>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</si>
  <si>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</si>
  <si>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</si>
  <si>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</si>
  <si>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</si>
  <si>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</si>
  <si>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</si>
  <si>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</si>
  <si>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</si>
  <si>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</si>
  <si>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</si>
  <si>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</si>
  <si>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</si>
  <si>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</si>
  <si>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</si>
  <si>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</si>
  <si>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</si>
  <si>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</si>
  <si>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</si>
  <si>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</si>
  <si>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</si>
  <si>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</si>
  <si>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</si>
  <si>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</si>
  <si>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</si>
  <si>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</si>
  <si>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</si>
  <si>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</si>
  <si>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</si>
  <si>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</si>
  <si>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</si>
  <si>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</si>
  <si>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</si>
  <si>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</si>
  <si>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</si>
  <si>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</si>
  <si>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</si>
  <si>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</si>
  <si>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</si>
  <si>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</si>
  <si>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</si>
  <si>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</si>
  <si>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</si>
  <si>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</si>
  <si>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</si>
  <si>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</si>
  <si>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</si>
  <si>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</si>
  <si>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</si>
  <si>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</si>
  <si>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</si>
  <si>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</si>
  <si>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</si>
  <si>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</si>
  <si>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</si>
  <si>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</si>
  <si>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</si>
  <si>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</si>
  <si>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</si>
  <si>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</si>
  <si>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</si>
  <si>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</si>
  <si>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</si>
  <si>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</si>
  <si>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国富町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</si>
  <si>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</si>
  <si>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</si>
  <si>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</si>
  <si>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</si>
  <si>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</si>
  <si>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</si>
  <si>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</si>
  <si>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</si>
  <si>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</si>
  <si>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</si>
  <si>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</si>
  <si>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</si>
  <si>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</si>
  <si>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</si>
  <si>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</si>
  <si>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</si>
  <si>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営の健全性・効率性は比較的良好であるといえますが、有収率の低さが緊急の課題となっています。引き続き、先進的技術の導入等効果的な有収率対策に取り組み、災害及び事故に強い水道インフラ整備を進め、水道事業を持続可能なものとして次世代に引き継いでいきます。</t>
    <rPh sb="47" eb="48">
      <t>ヒ</t>
    </rPh>
    <rPh sb="49" eb="50">
      <t>ツヅ</t>
    </rPh>
    <rPh sb="60" eb="61">
      <t>トウ</t>
    </rPh>
    <phoneticPr fontId="4"/>
  </si>
  <si>
    <t>①経常収支比率は100%を超えています。さらなる経費の削減と適切な投資に努めます。
②累積欠損は発生していません。
③流動比率は類似団体の平均は下回っているものの、指標となる100％は超えており今後も増加する見込みとなっています。
④企業債残高対給水収益比率は、令和４年度及び５年度にコロナ・物価高騰対策として水道料金の減額を実施したため、一時的に増加しましたが、今後は投資と料金設定のバランスにより減少していきます。
⑤料金回収率は事業費用を給水収益で賄えている状況とされる100％を上回っております。なお、令和４年度及び５年度は水道料金の減額を実施しています。
⑥給水原価は類似団体と比べて低い水準にあり、適正であると考えられます。
⑦施設利用率は適正といえますが、⑧有収率が低い状況です。対策として、漏水多発地域の配水管の全面的な更新に加え、漏水多発地域以外においても漏水調査を計画的に行い漏水の減少に努めます。</t>
    <rPh sb="1" eb="5">
      <t>ケイジョウシュウシ</t>
    </rPh>
    <rPh sb="5" eb="7">
      <t>ヒリツ</t>
    </rPh>
    <rPh sb="13" eb="14">
      <t>コ</t>
    </rPh>
    <rPh sb="24" eb="26">
      <t>ケイヒ</t>
    </rPh>
    <rPh sb="27" eb="29">
      <t>サクゲン</t>
    </rPh>
    <rPh sb="30" eb="32">
      <t>テキセツ</t>
    </rPh>
    <rPh sb="33" eb="35">
      <t>トウシ</t>
    </rPh>
    <rPh sb="36" eb="37">
      <t>ツト</t>
    </rPh>
    <rPh sb="43" eb="47">
      <t>ルイセキケッソン</t>
    </rPh>
    <rPh sb="48" eb="50">
      <t>ハッセイ</t>
    </rPh>
    <rPh sb="59" eb="63">
      <t>リュウドウヒリツ</t>
    </rPh>
    <rPh sb="64" eb="68">
      <t>ルイジダンタイ</t>
    </rPh>
    <rPh sb="69" eb="71">
      <t>ヘイキン</t>
    </rPh>
    <rPh sb="72" eb="74">
      <t>シタマワ</t>
    </rPh>
    <rPh sb="82" eb="84">
      <t>シヒョウ</t>
    </rPh>
    <rPh sb="92" eb="93">
      <t>コ</t>
    </rPh>
    <rPh sb="97" eb="99">
      <t>コンゴ</t>
    </rPh>
    <rPh sb="100" eb="102">
      <t>ゾウカ</t>
    </rPh>
    <rPh sb="104" eb="106">
      <t>ミコ</t>
    </rPh>
    <rPh sb="117" eb="120">
      <t>キギョウサイ</t>
    </rPh>
    <rPh sb="120" eb="122">
      <t>ザンダカ</t>
    </rPh>
    <rPh sb="122" eb="123">
      <t>タイ</t>
    </rPh>
    <rPh sb="123" eb="125">
      <t>キュウスイ</t>
    </rPh>
    <rPh sb="125" eb="129">
      <t>シュウエキヒリツ</t>
    </rPh>
    <rPh sb="131" eb="133">
      <t>レイワ</t>
    </rPh>
    <rPh sb="134" eb="136">
      <t>ネンド</t>
    </rPh>
    <rPh sb="136" eb="137">
      <t>オヨ</t>
    </rPh>
    <rPh sb="139" eb="141">
      <t>ネンド</t>
    </rPh>
    <rPh sb="146" eb="150">
      <t>ブッカコウトウ</t>
    </rPh>
    <rPh sb="150" eb="152">
      <t>タイサク</t>
    </rPh>
    <rPh sb="155" eb="159">
      <t>スイドウリョウキン</t>
    </rPh>
    <rPh sb="160" eb="162">
      <t>ゲンガク</t>
    </rPh>
    <rPh sb="163" eb="165">
      <t>ジッシ</t>
    </rPh>
    <rPh sb="170" eb="173">
      <t>イチジテキ</t>
    </rPh>
    <rPh sb="174" eb="176">
      <t>ゾウカ</t>
    </rPh>
    <rPh sb="182" eb="184">
      <t>コンゴ</t>
    </rPh>
    <rPh sb="185" eb="187">
      <t>トウシ</t>
    </rPh>
    <rPh sb="188" eb="192">
      <t>リョウキンセッテイ</t>
    </rPh>
    <rPh sb="200" eb="202">
      <t>ゲンショウ</t>
    </rPh>
    <rPh sb="211" eb="215">
      <t>リョウキンカイシュウ</t>
    </rPh>
    <rPh sb="215" eb="216">
      <t>リツ</t>
    </rPh>
    <rPh sb="217" eb="221">
      <t>ジギョウヒヨウ</t>
    </rPh>
    <rPh sb="222" eb="226">
      <t>キュウスイシュウエキ</t>
    </rPh>
    <rPh sb="227" eb="228">
      <t>マカナ</t>
    </rPh>
    <rPh sb="232" eb="234">
      <t>ジョウキョウ</t>
    </rPh>
    <rPh sb="243" eb="245">
      <t>ウワマワ</t>
    </rPh>
    <rPh sb="255" eb="257">
      <t>レイワ</t>
    </rPh>
    <rPh sb="258" eb="260">
      <t>ネンド</t>
    </rPh>
    <rPh sb="260" eb="261">
      <t>オヨ</t>
    </rPh>
    <rPh sb="263" eb="265">
      <t>ネンド</t>
    </rPh>
    <rPh sb="266" eb="270">
      <t>スイドウリョウキン</t>
    </rPh>
    <rPh sb="271" eb="273">
      <t>ゲンガク</t>
    </rPh>
    <rPh sb="274" eb="276">
      <t>ジッシ</t>
    </rPh>
    <rPh sb="284" eb="289">
      <t>キュウスイ</t>
    </rPh>
    <rPh sb="289" eb="293">
      <t>ルイジダンタイ</t>
    </rPh>
    <rPh sb="294" eb="295">
      <t>クラ</t>
    </rPh>
    <rPh sb="297" eb="298">
      <t>ヒク</t>
    </rPh>
    <rPh sb="299" eb="301">
      <t>スイジュン</t>
    </rPh>
    <rPh sb="305" eb="307">
      <t>テキセイ</t>
    </rPh>
    <rPh sb="311" eb="312">
      <t>カンガ</t>
    </rPh>
    <rPh sb="320" eb="325">
      <t>シセツリヨウリツ</t>
    </rPh>
    <rPh sb="326" eb="328">
      <t>テキセイ</t>
    </rPh>
    <rPh sb="336" eb="339">
      <t>ユウシュウリツ</t>
    </rPh>
    <rPh sb="340" eb="341">
      <t>ヒク</t>
    </rPh>
    <rPh sb="342" eb="344">
      <t>ジョウキョウ</t>
    </rPh>
    <rPh sb="347" eb="349">
      <t>タイサク</t>
    </rPh>
    <rPh sb="353" eb="355">
      <t>ロウスイ</t>
    </rPh>
    <rPh sb="355" eb="357">
      <t>タハツ</t>
    </rPh>
    <rPh sb="357" eb="359">
      <t>チイキ</t>
    </rPh>
    <rPh sb="360" eb="363">
      <t>ハイスイカン</t>
    </rPh>
    <rPh sb="364" eb="367">
      <t>ゼンメンテキ</t>
    </rPh>
    <rPh sb="368" eb="370">
      <t>コウシン</t>
    </rPh>
    <rPh sb="371" eb="372">
      <t>クワ</t>
    </rPh>
    <phoneticPr fontId="4"/>
  </si>
  <si>
    <t>①有形固定資産減価償却率は類似団体と比べて低い状況です。しかし②管路経年化率、③管路更新率で示されているとおり、今後も年々上昇してくことが予測できます。資金を有効活用し、計画的に施設の更新を行っていく必要があります。</t>
    <rPh sb="79" eb="81">
      <t>ユウコウ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</si>
</sst>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0.39</c:v>
                </c:pt>
                <c:pt idx="1">
                  <c:v>0.49</c:v>
                </c:pt>
                <c:pt idx="2">
                  <c:v>0.87</c:v>
                </c:pt>
                <c:pt idx="3">
                  <c:v>0.97</c:v>
                </c:pt>
                <c:pt idx="4">
                  <c:v>0.42</c:v>
                </c:pt>
              </c:numCache>
            </c:numRef>
          </c:val>
          <c:extLst>
            <c:ext xmlns:c16="http://schemas.microsoft.com/office/drawing/2014/chart" uri="{C3380CC4-5D6E-409C-BE32-E72D297353CC}">
              <c16:uniqueId val="{00000000-D2A3-4A21-AE7D-8AEA03E8C86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D2A3-4A21-AE7D-8AEA03E8C86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77.62</c:v>
                </c:pt>
                <c:pt idx="1">
                  <c:v>79.62</c:v>
                </c:pt>
                <c:pt idx="2">
                  <c:v>78.150000000000006</c:v>
                </c:pt>
                <c:pt idx="3">
                  <c:v>78.239999999999995</c:v>
                </c:pt>
                <c:pt idx="4">
                  <c:v>77.86</c:v>
                </c:pt>
              </c:numCache>
            </c:numRef>
          </c:val>
          <c:extLst>
            <c:ext xmlns:c16="http://schemas.microsoft.com/office/drawing/2014/chart" uri="{C3380CC4-5D6E-409C-BE32-E72D297353CC}">
              <c16:uniqueId val="{00000000-58F5-4F80-8D69-179BBD3A9C5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58F5-4F80-8D69-179BBD3A9C5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72.33</c:v>
                </c:pt>
                <c:pt idx="1">
                  <c:v>71.75</c:v>
                </c:pt>
                <c:pt idx="2">
                  <c:v>72.63</c:v>
                </c:pt>
                <c:pt idx="3">
                  <c:v>72.260000000000005</c:v>
                </c:pt>
                <c:pt idx="4">
                  <c:v>71.510000000000005</c:v>
                </c:pt>
              </c:numCache>
            </c:numRef>
          </c:val>
          <c:extLst>
            <c:ext xmlns:c16="http://schemas.microsoft.com/office/drawing/2014/chart" uri="{C3380CC4-5D6E-409C-BE32-E72D297353CC}">
              <c16:uniqueId val="{00000000-1975-4734-A54C-6D40698FD01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1975-4734-A54C-6D40698FD01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110.54</c:v>
                </c:pt>
                <c:pt idx="1">
                  <c:v>123</c:v>
                </c:pt>
                <c:pt idx="2">
                  <c:v>119.07</c:v>
                </c:pt>
                <c:pt idx="3">
                  <c:v>116.63</c:v>
                </c:pt>
                <c:pt idx="4">
                  <c:v>121.77</c:v>
                </c:pt>
              </c:numCache>
            </c:numRef>
          </c:val>
          <c:extLst>
            <c:ext xmlns:c16="http://schemas.microsoft.com/office/drawing/2014/chart" uri="{C3380CC4-5D6E-409C-BE32-E72D297353CC}">
              <c16:uniqueId val="{00000000-01E4-4F27-A554-CAB85EB4815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01E4-4F27-A554-CAB85EB4815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43.86</c:v>
                </c:pt>
                <c:pt idx="1">
                  <c:v>45.66</c:v>
                </c:pt>
                <c:pt idx="2">
                  <c:v>47.62</c:v>
                </c:pt>
                <c:pt idx="3">
                  <c:v>49.09</c:v>
                </c:pt>
                <c:pt idx="4">
                  <c:v>50.89</c:v>
                </c:pt>
              </c:numCache>
            </c:numRef>
          </c:val>
          <c:extLst>
            <c:ext xmlns:c16="http://schemas.microsoft.com/office/drawing/2014/chart" uri="{C3380CC4-5D6E-409C-BE32-E72D297353CC}">
              <c16:uniqueId val="{00000000-797E-4C62-98BF-E156955599B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797E-4C62-98BF-E156955599B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7.08</c:v>
                </c:pt>
                <c:pt idx="1">
                  <c:v>15.47</c:v>
                </c:pt>
                <c:pt idx="2">
                  <c:v>16.829999999999998</c:v>
                </c:pt>
                <c:pt idx="3">
                  <c:v>17.350000000000001</c:v>
                </c:pt>
                <c:pt idx="4">
                  <c:v>23.68</c:v>
                </c:pt>
              </c:numCache>
            </c:numRef>
          </c:val>
          <c:extLst>
            <c:ext xmlns:c16="http://schemas.microsoft.com/office/drawing/2014/chart" uri="{C3380CC4-5D6E-409C-BE32-E72D297353CC}">
              <c16:uniqueId val="{00000000-1C6C-4E9A-96C3-D5645F945EE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1C6C-4E9A-96C3-D5645F945EE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69-4437-ABFF-8FFB5BF057D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C869-4437-ABFF-8FFB5BF057D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111.06</c:v>
                </c:pt>
                <c:pt idx="1">
                  <c:v>128.38</c:v>
                </c:pt>
                <c:pt idx="2">
                  <c:v>155.07</c:v>
                </c:pt>
                <c:pt idx="3">
                  <c:v>170.29</c:v>
                </c:pt>
                <c:pt idx="4">
                  <c:v>186.73</c:v>
                </c:pt>
              </c:numCache>
            </c:numRef>
          </c:val>
          <c:extLst>
            <c:ext xmlns:c16="http://schemas.microsoft.com/office/drawing/2014/chart" uri="{C3380CC4-5D6E-409C-BE32-E72D297353CC}">
              <c16:uniqueId val="{00000000-A185-4A5D-B4BA-71B26ACE356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A185-4A5D-B4BA-71B26ACE356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774.5</c:v>
                </c:pt>
                <c:pt idx="1">
                  <c:v>735.5</c:v>
                </c:pt>
                <c:pt idx="2">
                  <c:v>711.26</c:v>
                </c:pt>
                <c:pt idx="3">
                  <c:v>763</c:v>
                </c:pt>
                <c:pt idx="4">
                  <c:v>720.05</c:v>
                </c:pt>
              </c:numCache>
            </c:numRef>
          </c:val>
          <c:extLst>
            <c:ext xmlns:c16="http://schemas.microsoft.com/office/drawing/2014/chart" uri="{C3380CC4-5D6E-409C-BE32-E72D297353CC}">
              <c16:uniqueId val="{00000000-ED04-485E-8DB1-782186A6B9A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ED04-485E-8DB1-782186A6B9A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102.76</c:v>
                </c:pt>
                <c:pt idx="1">
                  <c:v>115.51</c:v>
                </c:pt>
                <c:pt idx="2">
                  <c:v>114.21</c:v>
                </c:pt>
                <c:pt idx="3">
                  <c:v>99.38</c:v>
                </c:pt>
                <c:pt idx="4">
                  <c:v>106.88</c:v>
                </c:pt>
              </c:numCache>
            </c:numRef>
          </c:val>
          <c:extLst>
            <c:ext xmlns:c16="http://schemas.microsoft.com/office/drawing/2014/chart" uri="{C3380CC4-5D6E-409C-BE32-E72D297353CC}">
              <c16:uniqueId val="{00000000-C3E6-4162-AB02-8CC323D5DD4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C3E6-4162-AB02-8CC323D5DD4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163.13</c:v>
                </c:pt>
                <c:pt idx="1">
                  <c:v>144.97999999999999</c:v>
                </c:pt>
                <c:pt idx="2">
                  <c:v>146.77000000000001</c:v>
                </c:pt>
                <c:pt idx="3">
                  <c:v>151.6</c:v>
                </c:pt>
                <c:pt idx="4">
                  <c:v>144.96</c:v>
                </c:pt>
              </c:numCache>
            </c:numRef>
          </c:val>
          <c:extLst>
            <c:ext xmlns:c16="http://schemas.microsoft.com/office/drawing/2014/chart" uri="{C3380CC4-5D6E-409C-BE32-E72D297353CC}">
              <c16:uniqueId val="{00000000-D958-4998-BB21-19D2DEA380D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D958-4998-BB21-19D2DEA380D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宮崎県　国富町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18405</v>
      </c>
      <c r="AM8" s="44"/>
      <c r="AN8" s="44"/>
      <c r="AO8" s="44"/>
      <c r="AP8" s="44"/>
      <c r="AQ8" s="44"/>
      <c r="AR8" s="44"/>
      <c r="AS8" s="44"/>
      <c r="AT8" s="45">
        <f>データ!$S$6</f>
        <v>130.63</v>
      </c>
      <c r="AU8" s="46"/>
      <c r="AV8" s="46"/>
      <c r="AW8" s="46"/>
      <c r="AX8" s="46"/>
      <c r="AY8" s="46"/>
      <c r="AZ8" s="46"/>
      <c r="BA8" s="46"/>
      <c r="BB8" s="47">
        <f>データ!$T$6</f>
        <v>140.88999999999999</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40.61</v>
      </c>
      <c r="J10" s="46"/>
      <c r="K10" s="46"/>
      <c r="L10" s="46"/>
      <c r="M10" s="46"/>
      <c r="N10" s="46"/>
      <c r="O10" s="80"/>
      <c r="P10" s="47">
        <f>データ!$P$6</f>
        <v>99.48</v>
      </c>
      <c r="Q10" s="47"/>
      <c r="R10" s="47"/>
      <c r="S10" s="47"/>
      <c r="T10" s="47"/>
      <c r="U10" s="47"/>
      <c r="V10" s="47"/>
      <c r="W10" s="44">
        <f>データ!$Q$6</f>
        <v>3353</v>
      </c>
      <c r="X10" s="44"/>
      <c r="Y10" s="44"/>
      <c r="Z10" s="44"/>
      <c r="AA10" s="44"/>
      <c r="AB10" s="44"/>
      <c r="AC10" s="44"/>
      <c r="AD10" s="2"/>
      <c r="AE10" s="2"/>
      <c r="AF10" s="2"/>
      <c r="AG10" s="2"/>
      <c r="AH10" s="2"/>
      <c r="AI10" s="2"/>
      <c r="AJ10" s="2"/>
      <c r="AK10" s="2"/>
      <c r="AL10" s="44">
        <f>データ!$U$6</f>
        <v>18274</v>
      </c>
      <c r="AM10" s="44"/>
      <c r="AN10" s="44"/>
      <c r="AO10" s="44"/>
      <c r="AP10" s="44"/>
      <c r="AQ10" s="44"/>
      <c r="AR10" s="44"/>
      <c r="AS10" s="44"/>
      <c r="AT10" s="45">
        <f>データ!$V$6</f>
        <v>34.450000000000003</v>
      </c>
      <c r="AU10" s="46"/>
      <c r="AV10" s="46"/>
      <c r="AW10" s="46"/>
      <c r="AX10" s="46"/>
      <c r="AY10" s="46"/>
      <c r="AZ10" s="46"/>
      <c r="BA10" s="46"/>
      <c r="BB10" s="47">
        <f>データ!$W$6</f>
        <v>530.45000000000005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112</v>
      </c>
      <c r="BM47" s="82"/>
      <c r="BN47" s="82"/>
      <c r="BO47" s="82"/>
      <c r="BP47" s="82"/>
      <c r="BQ47" s="82"/>
      <c r="BR47" s="82"/>
      <c r="BS47" s="82"/>
      <c r="BT47" s="82"/>
      <c r="BU47" s="82"/>
      <c r="BV47" s="82"/>
      <c r="BW47" s="82"/>
      <c r="BX47" s="82"/>
      <c r="BY47" s="82"/>
      <c r="BZ47" s="8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avYa+zT3IiQdVwOWsK2/FuLBYvdfF3zrwnSQeH/ZetnxQ9qM0qZCsdyhNJhk7f7mr+A3D8/6L25B/n0MDTSYNQ==" saltValue="qBhzAh1BJeDGIxpTtJz5y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453820</v>
      </c>
      <c r="D6" s="20">
        <f t="shared" si="3"/>
        <v>46</v>
      </c>
      <c r="E6" s="20">
        <f t="shared" si="3"/>
        <v>1</v>
      </c>
      <c r="F6" s="20">
        <f t="shared" si="3"/>
        <v>0</v>
      </c>
      <c r="G6" s="20">
        <f t="shared" si="3"/>
        <v>1</v>
      </c>
      <c r="H6" s="20" t="str">
        <f t="shared" si="3"/>
        <v>宮崎県　国富町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40.61</v>
      </c>
      <c r="P6" s="21">
        <f t="shared" si="3"/>
        <v>99.48</v>
      </c>
      <c r="Q6" s="21">
        <f t="shared" si="3"/>
        <v>3353</v>
      </c>
      <c r="R6" s="21">
        <f t="shared" si="3"/>
        <v>18405</v>
      </c>
      <c r="S6" s="21">
        <f t="shared" si="3"/>
        <v>130.63</v>
      </c>
      <c r="T6" s="21">
        <f t="shared" si="3"/>
        <v>140.88999999999999</v>
      </c>
      <c r="U6" s="21">
        <f t="shared" si="3"/>
        <v>18274</v>
      </c>
      <c r="V6" s="21">
        <f t="shared" si="3"/>
        <v>34.450000000000003</v>
      </c>
      <c r="W6" s="21">
        <f t="shared" si="3"/>
        <v>530.45000000000005</v>
      </c>
      <c r="X6" s="22">
        <f>IF(X7="",NA(),X7)</f>
        <v>110.54</v>
      </c>
      <c r="Y6" s="22">
        <f t="shared" ref="Y6:AG6" si="4">IF(Y7="",NA(),Y7)</f>
        <v>123</v>
      </c>
      <c r="Z6" s="22">
        <f t="shared" si="4"/>
        <v>119.07</v>
      </c>
      <c r="AA6" s="22">
        <f t="shared" si="4"/>
        <v>116.63</v>
      </c>
      <c r="AB6" s="22">
        <f t="shared" si="4"/>
        <v>121.77</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111.06</v>
      </c>
      <c r="AU6" s="22">
        <f t="shared" ref="AU6:BC6" si="6">IF(AU7="",NA(),AU7)</f>
        <v>128.38</v>
      </c>
      <c r="AV6" s="22">
        <f t="shared" si="6"/>
        <v>155.07</v>
      </c>
      <c r="AW6" s="22">
        <f t="shared" si="6"/>
        <v>170.29</v>
      </c>
      <c r="AX6" s="22">
        <f t="shared" si="6"/>
        <v>186.73</v>
      </c>
      <c r="AY6" s="22">
        <f t="shared" si="6"/>
        <v>379.08</v>
      </c>
      <c r="AZ6" s="22">
        <f t="shared" si="6"/>
        <v>367.55</v>
      </c>
      <c r="BA6" s="22">
        <f t="shared" si="6"/>
        <v>378.56</v>
      </c>
      <c r="BB6" s="22">
        <f t="shared" si="6"/>
        <v>364.46</v>
      </c>
      <c r="BC6" s="22">
        <f t="shared" si="6"/>
        <v>338.89</v>
      </c>
      <c r="BD6" s="21" t="str">
        <f>IF(BD7="","",IF(BD7="-","【-】","【"&amp;SUBSTITUTE(TEXT(BD7,"#,##0.00"),"-","△")&amp;"】"))</f>
        <v>【243.36】</v>
      </c>
      <c r="BE6" s="22">
        <f>IF(BE7="",NA(),BE7)</f>
        <v>774.5</v>
      </c>
      <c r="BF6" s="22">
        <f t="shared" ref="BF6:BN6" si="7">IF(BF7="",NA(),BF7)</f>
        <v>735.5</v>
      </c>
      <c r="BG6" s="22">
        <f t="shared" si="7"/>
        <v>711.26</v>
      </c>
      <c r="BH6" s="22">
        <f t="shared" si="7"/>
        <v>763</v>
      </c>
      <c r="BI6" s="22">
        <f t="shared" si="7"/>
        <v>720.05</v>
      </c>
      <c r="BJ6" s="22">
        <f t="shared" si="7"/>
        <v>398.98</v>
      </c>
      <c r="BK6" s="22">
        <f t="shared" si="7"/>
        <v>418.68</v>
      </c>
      <c r="BL6" s="22">
        <f t="shared" si="7"/>
        <v>395.68</v>
      </c>
      <c r="BM6" s="22">
        <f t="shared" si="7"/>
        <v>403.72</v>
      </c>
      <c r="BN6" s="22">
        <f t="shared" si="7"/>
        <v>400.21</v>
      </c>
      <c r="BO6" s="21" t="str">
        <f>IF(BO7="","",IF(BO7="-","【-】","【"&amp;SUBSTITUTE(TEXT(BO7,"#,##0.00"),"-","△")&amp;"】"))</f>
        <v>【265.93】</v>
      </c>
      <c r="BP6" s="22">
        <f>IF(BP7="",NA(),BP7)</f>
        <v>102.76</v>
      </c>
      <c r="BQ6" s="22">
        <f t="shared" ref="BQ6:BY6" si="8">IF(BQ7="",NA(),BQ7)</f>
        <v>115.51</v>
      </c>
      <c r="BR6" s="22">
        <f t="shared" si="8"/>
        <v>114.21</v>
      </c>
      <c r="BS6" s="22">
        <f t="shared" si="8"/>
        <v>99.38</v>
      </c>
      <c r="BT6" s="22">
        <f t="shared" si="8"/>
        <v>106.88</v>
      </c>
      <c r="BU6" s="22">
        <f t="shared" si="8"/>
        <v>98.64</v>
      </c>
      <c r="BV6" s="22">
        <f t="shared" si="8"/>
        <v>94.78</v>
      </c>
      <c r="BW6" s="22">
        <f t="shared" si="8"/>
        <v>97.59</v>
      </c>
      <c r="BX6" s="22">
        <f t="shared" si="8"/>
        <v>92.17</v>
      </c>
      <c r="BY6" s="22">
        <f t="shared" si="8"/>
        <v>92.83</v>
      </c>
      <c r="BZ6" s="21" t="str">
        <f>IF(BZ7="","",IF(BZ7="-","【-】","【"&amp;SUBSTITUTE(TEXT(BZ7,"#,##0.00"),"-","△")&amp;"】"))</f>
        <v>【97.82】</v>
      </c>
      <c r="CA6" s="22">
        <f>IF(CA7="",NA(),CA7)</f>
        <v>163.13</v>
      </c>
      <c r="CB6" s="22">
        <f t="shared" ref="CB6:CJ6" si="9">IF(CB7="",NA(),CB7)</f>
        <v>144.97999999999999</v>
      </c>
      <c r="CC6" s="22">
        <f t="shared" si="9"/>
        <v>146.77000000000001</v>
      </c>
      <c r="CD6" s="22">
        <f t="shared" si="9"/>
        <v>151.6</v>
      </c>
      <c r="CE6" s="22">
        <f t="shared" si="9"/>
        <v>144.96</v>
      </c>
      <c r="CF6" s="22">
        <f t="shared" si="9"/>
        <v>178.92</v>
      </c>
      <c r="CG6" s="22">
        <f t="shared" si="9"/>
        <v>181.3</v>
      </c>
      <c r="CH6" s="22">
        <f t="shared" si="9"/>
        <v>181.71</v>
      </c>
      <c r="CI6" s="22">
        <f t="shared" si="9"/>
        <v>188.51</v>
      </c>
      <c r="CJ6" s="22">
        <f t="shared" si="9"/>
        <v>189.43</v>
      </c>
      <c r="CK6" s="21" t="str">
        <f>IF(CK7="","",IF(CK7="-","【-】","【"&amp;SUBSTITUTE(TEXT(CK7,"#,##0.00"),"-","△")&amp;"】"))</f>
        <v>【177.56】</v>
      </c>
      <c r="CL6" s="22">
        <f>IF(CL7="",NA(),CL7)</f>
        <v>77.62</v>
      </c>
      <c r="CM6" s="22">
        <f t="shared" ref="CM6:CU6" si="10">IF(CM7="",NA(),CM7)</f>
        <v>79.62</v>
      </c>
      <c r="CN6" s="22">
        <f t="shared" si="10"/>
        <v>78.150000000000006</v>
      </c>
      <c r="CO6" s="22">
        <f t="shared" si="10"/>
        <v>78.239999999999995</v>
      </c>
      <c r="CP6" s="22">
        <f t="shared" si="10"/>
        <v>77.86</v>
      </c>
      <c r="CQ6" s="22">
        <f t="shared" si="10"/>
        <v>55.14</v>
      </c>
      <c r="CR6" s="22">
        <f t="shared" si="10"/>
        <v>55.89</v>
      </c>
      <c r="CS6" s="22">
        <f t="shared" si="10"/>
        <v>55.72</v>
      </c>
      <c r="CT6" s="22">
        <f t="shared" si="10"/>
        <v>55.31</v>
      </c>
      <c r="CU6" s="22">
        <f t="shared" si="10"/>
        <v>55.14</v>
      </c>
      <c r="CV6" s="21" t="str">
        <f>IF(CV7="","",IF(CV7="-","【-】","【"&amp;SUBSTITUTE(TEXT(CV7,"#,##0.00"),"-","△")&amp;"】"))</f>
        <v>【59.81】</v>
      </c>
      <c r="CW6" s="22">
        <f>IF(CW7="",NA(),CW7)</f>
        <v>72.33</v>
      </c>
      <c r="CX6" s="22">
        <f t="shared" ref="CX6:DF6" si="11">IF(CX7="",NA(),CX7)</f>
        <v>71.75</v>
      </c>
      <c r="CY6" s="22">
        <f t="shared" si="11"/>
        <v>72.63</v>
      </c>
      <c r="CZ6" s="22">
        <f t="shared" si="11"/>
        <v>72.260000000000005</v>
      </c>
      <c r="DA6" s="22">
        <f t="shared" si="11"/>
        <v>71.510000000000005</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43.86</v>
      </c>
      <c r="DI6" s="22">
        <f t="shared" ref="DI6:DQ6" si="12">IF(DI7="",NA(),DI7)</f>
        <v>45.66</v>
      </c>
      <c r="DJ6" s="22">
        <f t="shared" si="12"/>
        <v>47.62</v>
      </c>
      <c r="DK6" s="22">
        <f t="shared" si="12"/>
        <v>49.09</v>
      </c>
      <c r="DL6" s="22">
        <f t="shared" si="12"/>
        <v>50.89</v>
      </c>
      <c r="DM6" s="22">
        <f t="shared" si="12"/>
        <v>49.92</v>
      </c>
      <c r="DN6" s="22">
        <f t="shared" si="12"/>
        <v>50.63</v>
      </c>
      <c r="DO6" s="22">
        <f t="shared" si="12"/>
        <v>51.29</v>
      </c>
      <c r="DP6" s="22">
        <f t="shared" si="12"/>
        <v>52.2</v>
      </c>
      <c r="DQ6" s="22">
        <f t="shared" si="12"/>
        <v>52.7</v>
      </c>
      <c r="DR6" s="21" t="str">
        <f>IF(DR7="","",IF(DR7="-","【-】","【"&amp;SUBSTITUTE(TEXT(DR7,"#,##0.00"),"-","△")&amp;"】"))</f>
        <v>【52.02】</v>
      </c>
      <c r="DS6" s="22">
        <f>IF(DS7="",NA(),DS7)</f>
        <v>7.08</v>
      </c>
      <c r="DT6" s="22">
        <f t="shared" ref="DT6:EB6" si="13">IF(DT7="",NA(),DT7)</f>
        <v>15.47</v>
      </c>
      <c r="DU6" s="22">
        <f t="shared" si="13"/>
        <v>16.829999999999998</v>
      </c>
      <c r="DV6" s="22">
        <f t="shared" si="13"/>
        <v>17.350000000000001</v>
      </c>
      <c r="DW6" s="22">
        <f t="shared" si="13"/>
        <v>23.68</v>
      </c>
      <c r="DX6" s="22">
        <f t="shared" si="13"/>
        <v>16.88</v>
      </c>
      <c r="DY6" s="22">
        <f t="shared" si="13"/>
        <v>18.28</v>
      </c>
      <c r="DZ6" s="22">
        <f t="shared" si="13"/>
        <v>19.61</v>
      </c>
      <c r="EA6" s="22">
        <f t="shared" si="13"/>
        <v>20.73</v>
      </c>
      <c r="EB6" s="22">
        <f t="shared" si="13"/>
        <v>22.86</v>
      </c>
      <c r="EC6" s="21" t="str">
        <f>IF(EC7="","",IF(EC7="-","【-】","【"&amp;SUBSTITUTE(TEXT(EC7,"#,##0.00"),"-","△")&amp;"】"))</f>
        <v>【25.37】</v>
      </c>
      <c r="ED6" s="22">
        <f>IF(ED7="",NA(),ED7)</f>
        <v>0.39</v>
      </c>
      <c r="EE6" s="22">
        <f t="shared" ref="EE6:EM6" si="14">IF(EE7="",NA(),EE7)</f>
        <v>0.49</v>
      </c>
      <c r="EF6" s="22">
        <f t="shared" si="14"/>
        <v>0.87</v>
      </c>
      <c r="EG6" s="22">
        <f t="shared" si="14"/>
        <v>0.97</v>
      </c>
      <c r="EH6" s="22">
        <f t="shared" si="14"/>
        <v>0.42</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2">
      <c r="A7" s="15"/>
      <c r="B7" s="24">
        <v>2023</v>
      </c>
      <c r="C7" s="24">
        <v>453820</v>
      </c>
      <c r="D7" s="24">
        <v>46</v>
      </c>
      <c r="E7" s="24">
        <v>1</v>
      </c>
      <c r="F7" s="24">
        <v>0</v>
      </c>
      <c r="G7" s="24">
        <v>1</v>
      </c>
      <c r="H7" s="24" t="s">
        <v>93</v>
      </c>
      <c r="I7" s="24" t="s">
        <v>94</v>
      </c>
      <c r="J7" s="24" t="s">
        <v>95</v>
      </c>
      <c r="K7" s="24" t="s">
        <v>96</v>
      </c>
      <c r="L7" s="24" t="s">
        <v>97</v>
      </c>
      <c r="M7" s="24" t="s">
        <v>98</v>
      </c>
      <c r="N7" s="25" t="s">
        <v>99</v>
      </c>
      <c r="O7" s="25">
        <v>40.61</v>
      </c>
      <c r="P7" s="25">
        <v>99.48</v>
      </c>
      <c r="Q7" s="25">
        <v>3353</v>
      </c>
      <c r="R7" s="25">
        <v>18405</v>
      </c>
      <c r="S7" s="25">
        <v>130.63</v>
      </c>
      <c r="T7" s="25">
        <v>140.88999999999999</v>
      </c>
      <c r="U7" s="25">
        <v>18274</v>
      </c>
      <c r="V7" s="25">
        <v>34.450000000000003</v>
      </c>
      <c r="W7" s="25">
        <v>530.45000000000005</v>
      </c>
      <c r="X7" s="25">
        <v>110.54</v>
      </c>
      <c r="Y7" s="25">
        <v>123</v>
      </c>
      <c r="Z7" s="25">
        <v>119.07</v>
      </c>
      <c r="AA7" s="25">
        <v>116.63</v>
      </c>
      <c r="AB7" s="25">
        <v>121.77</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111.06</v>
      </c>
      <c r="AU7" s="25">
        <v>128.38</v>
      </c>
      <c r="AV7" s="25">
        <v>155.07</v>
      </c>
      <c r="AW7" s="25">
        <v>170.29</v>
      </c>
      <c r="AX7" s="25">
        <v>186.73</v>
      </c>
      <c r="AY7" s="25">
        <v>379.08</v>
      </c>
      <c r="AZ7" s="25">
        <v>367.55</v>
      </c>
      <c r="BA7" s="25">
        <v>378.56</v>
      </c>
      <c r="BB7" s="25">
        <v>364.46</v>
      </c>
      <c r="BC7" s="25">
        <v>338.89</v>
      </c>
      <c r="BD7" s="25">
        <v>243.36</v>
      </c>
      <c r="BE7" s="25">
        <v>774.5</v>
      </c>
      <c r="BF7" s="25">
        <v>735.5</v>
      </c>
      <c r="BG7" s="25">
        <v>711.26</v>
      </c>
      <c r="BH7" s="25">
        <v>763</v>
      </c>
      <c r="BI7" s="25">
        <v>720.05</v>
      </c>
      <c r="BJ7" s="25">
        <v>398.98</v>
      </c>
      <c r="BK7" s="25">
        <v>418.68</v>
      </c>
      <c r="BL7" s="25">
        <v>395.68</v>
      </c>
      <c r="BM7" s="25">
        <v>403.72</v>
      </c>
      <c r="BN7" s="25">
        <v>400.21</v>
      </c>
      <c r="BO7" s="25">
        <v>265.93</v>
      </c>
      <c r="BP7" s="25">
        <v>102.76</v>
      </c>
      <c r="BQ7" s="25">
        <v>115.51</v>
      </c>
      <c r="BR7" s="25">
        <v>114.21</v>
      </c>
      <c r="BS7" s="25">
        <v>99.38</v>
      </c>
      <c r="BT7" s="25">
        <v>106.88</v>
      </c>
      <c r="BU7" s="25">
        <v>98.64</v>
      </c>
      <c r="BV7" s="25">
        <v>94.78</v>
      </c>
      <c r="BW7" s="25">
        <v>97.59</v>
      </c>
      <c r="BX7" s="25">
        <v>92.17</v>
      </c>
      <c r="BY7" s="25">
        <v>92.83</v>
      </c>
      <c r="BZ7" s="25">
        <v>97.82</v>
      </c>
      <c r="CA7" s="25">
        <v>163.13</v>
      </c>
      <c r="CB7" s="25">
        <v>144.97999999999999</v>
      </c>
      <c r="CC7" s="25">
        <v>146.77000000000001</v>
      </c>
      <c r="CD7" s="25">
        <v>151.6</v>
      </c>
      <c r="CE7" s="25">
        <v>144.96</v>
      </c>
      <c r="CF7" s="25">
        <v>178.92</v>
      </c>
      <c r="CG7" s="25">
        <v>181.3</v>
      </c>
      <c r="CH7" s="25">
        <v>181.71</v>
      </c>
      <c r="CI7" s="25">
        <v>188.51</v>
      </c>
      <c r="CJ7" s="25">
        <v>189.43</v>
      </c>
      <c r="CK7" s="25">
        <v>177.56</v>
      </c>
      <c r="CL7" s="25">
        <v>77.62</v>
      </c>
      <c r="CM7" s="25">
        <v>79.62</v>
      </c>
      <c r="CN7" s="25">
        <v>78.150000000000006</v>
      </c>
      <c r="CO7" s="25">
        <v>78.239999999999995</v>
      </c>
      <c r="CP7" s="25">
        <v>77.86</v>
      </c>
      <c r="CQ7" s="25">
        <v>55.14</v>
      </c>
      <c r="CR7" s="25">
        <v>55.89</v>
      </c>
      <c r="CS7" s="25">
        <v>55.72</v>
      </c>
      <c r="CT7" s="25">
        <v>55.31</v>
      </c>
      <c r="CU7" s="25">
        <v>55.14</v>
      </c>
      <c r="CV7" s="25">
        <v>59.81</v>
      </c>
      <c r="CW7" s="25">
        <v>72.33</v>
      </c>
      <c r="CX7" s="25">
        <v>71.75</v>
      </c>
      <c r="CY7" s="25">
        <v>72.63</v>
      </c>
      <c r="CZ7" s="25">
        <v>72.260000000000005</v>
      </c>
      <c r="DA7" s="25">
        <v>71.510000000000005</v>
      </c>
      <c r="DB7" s="25">
        <v>81.39</v>
      </c>
      <c r="DC7" s="25">
        <v>81.27</v>
      </c>
      <c r="DD7" s="25">
        <v>81.260000000000005</v>
      </c>
      <c r="DE7" s="25">
        <v>80.36</v>
      </c>
      <c r="DF7" s="25">
        <v>80.13</v>
      </c>
      <c r="DG7" s="25">
        <v>89.42</v>
      </c>
      <c r="DH7" s="25">
        <v>43.86</v>
      </c>
      <c r="DI7" s="25">
        <v>45.66</v>
      </c>
      <c r="DJ7" s="25">
        <v>47.62</v>
      </c>
      <c r="DK7" s="25">
        <v>49.09</v>
      </c>
      <c r="DL7" s="25">
        <v>50.89</v>
      </c>
      <c r="DM7" s="25">
        <v>49.92</v>
      </c>
      <c r="DN7" s="25">
        <v>50.63</v>
      </c>
      <c r="DO7" s="25">
        <v>51.29</v>
      </c>
      <c r="DP7" s="25">
        <v>52.2</v>
      </c>
      <c r="DQ7" s="25">
        <v>52.7</v>
      </c>
      <c r="DR7" s="25">
        <v>52.02</v>
      </c>
      <c r="DS7" s="25">
        <v>7.08</v>
      </c>
      <c r="DT7" s="25">
        <v>15.47</v>
      </c>
      <c r="DU7" s="25">
        <v>16.829999999999998</v>
      </c>
      <c r="DV7" s="25">
        <v>17.350000000000001</v>
      </c>
      <c r="DW7" s="25">
        <v>23.68</v>
      </c>
      <c r="DX7" s="25">
        <v>16.88</v>
      </c>
      <c r="DY7" s="25">
        <v>18.28</v>
      </c>
      <c r="DZ7" s="25">
        <v>19.61</v>
      </c>
      <c r="EA7" s="25">
        <v>20.73</v>
      </c>
      <c r="EB7" s="25">
        <v>22.86</v>
      </c>
      <c r="EC7" s="25">
        <v>25.37</v>
      </c>
      <c r="ED7" s="25">
        <v>0.39</v>
      </c>
      <c r="EE7" s="25">
        <v>0.49</v>
      </c>
      <c r="EF7" s="25">
        <v>0.87</v>
      </c>
      <c r="EG7" s="25">
        <v>0.97</v>
      </c>
      <c r="EH7" s="25">
        <v>0.42</v>
      </c>
      <c r="EI7" s="25">
        <v>0.52</v>
      </c>
      <c r="EJ7" s="25">
        <v>0.53</v>
      </c>
      <c r="EK7" s="25">
        <v>0.48</v>
      </c>
      <c r="EL7" s="25">
        <v>0.5</v>
      </c>
      <c r="EM7" s="25">
        <v>0.41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2025-02-16T23:59:40Z</cp:lastPrinted>
  <dcterms:created xsi:type="dcterms:W3CDTF">2025-01-24T06:56:09Z</dcterms:created>
  <dcterms:modified xsi:type="dcterms:W3CDTF">2025-02-27T02:12:54Z</dcterms:modified>
  <cp:category/>
</cp:coreProperties>
</file>