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95DC4906-AD20-4102-852C-C3F2957EACF9}" xr6:coauthVersionLast="47" xr6:coauthVersionMax="47" xr10:uidLastSave="{00000000-0000-0000-0000-000000000000}"/>
  <workbookProtection workbookAlgorithmName="SHA-512" workbookHashValue="MyXdDAtnME/UTNyMj4dCFmGtfi21sedrYqlN9rDIC8NS2LoxWlnNWTQ1ZinbbQABXn19la9XL8uTicsQWQqwSQ==" workbookSaltValue="KwjvylhSUdjlilGBYQjYH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W10" i="4"/>
  <c r="P10" i="4"/>
  <c r="BB8" i="4"/>
  <c r="AT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<sst xmlns="http://schemas.openxmlformats.org/spreadsheetml/2006/main" count="228" uniqueCount="113">
  <si>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</si>
  <si>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</si>
  <si>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</si>
  <si>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</si>
  <si>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</si>
  <si>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</si>
  <si>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</si>
  <si>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</si>
  <si>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</si>
  <si>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</si>
  <si>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</si>
  <si>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</si>
  <si>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</si>
  <si>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</si>
  <si>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</si>
  <si>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</si>
  <si>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</si>
  <si>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</si>
  <si>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</si>
  <si>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</si>
  <si>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</si>
  <si>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</si>
  <si>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</si>
  <si>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</si>
  <si>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</si>
  <si>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</si>
  <si>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</si>
  <si>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</si>
  <si>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</si>
  <si>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</si>
  <si>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</si>
  <si>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</si>
  <si>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</si>
  <si>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</si>
  <si>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</si>
  <si>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</si>
  <si>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</si>
  <si>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</si>
  <si>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</si>
  <si>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</si>
  <si>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</si>
  <si>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</si>
  <si>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</si>
  <si>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</si>
  <si>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</si>
  <si>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</si>
  <si>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</si>
  <si>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</si>
  <si>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</si>
  <si>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</si>
  <si>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</si>
  <si>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</si>
  <si>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</si>
  <si>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</si>
  <si>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</si>
  <si>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</si>
  <si>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</si>
  <si>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</si>
  <si>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</si>
  <si>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</si>
  <si>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</si>
  <si>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</si>
  <si>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</si>
  <si>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</si>
  <si>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</si>
  <si>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</si>
  <si>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</si>
  <si>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</si>
  <si>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</si>
  <si>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</si>
  <si>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</si>
  <si>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</si>
  <si>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</si>
  <si>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</si>
  <si>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</si>
  <si>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</si>
  <si>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</si>
  <si>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</si>
  <si>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</si>
  <si>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</si>
  <si>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</si>
  <si>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</si>
  <si>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</si>
  <si>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</si>
  <si>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</si>
  <si>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</si>
  <si>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</si>
  <si>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</si>
  <si>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</si>
  <si>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</si>
  <si>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</si>
  <si>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</si>
  <si>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</si>
  <si>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川南町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</si>
  <si>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</si>
  <si>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</si>
  <si>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</si>
  <si>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</si>
  <si>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</si>
  <si>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</si>
  <si>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</si>
  <si>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</si>
  <si>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</si>
  <si>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</si>
  <si>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</si>
  <si>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</si>
  <si>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</si>
  <si>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</si>
  <si>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</si>
  <si>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</si>
  <si>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〇　経営の健全性
　経常収支比率は、物価高騰などの影響により費用が増加し、前年度から13.08ポイント減となりましたが、引き続き100％を超過し、かつ、高水準にあることから健全経営を維持していることを示しています。
　累積欠損金比率は、引き続き0％となっています。
　流動比率は、前年度から177.25ポイント減となりましたが、依然として高水準にあり、支払い能力を十分に有していることを示しています。
　企業債残高対給水収益比率は、非常に低水準を維持しております。
　料金回収率は、前年度から14.37ポイント減となりましたが、引き続き100％を超過していることから、給水収益で給水に係る費用を賄えていることを示しています。
　経営健全性に関する指標の全てが健全性を示しています。
〇　経営の効率性
　給水原価は、物価高騰等により、前年度から18.71ポイント増となりましたが、全国平均等と比べて低い水準にあります。
　漏水の増加により施設利用率は前年度から2.35ポイント増となり、有収率は2.58ポイント減となりました。配水管及び給水管の老朽化により、漏水が増加傾向にあり有収率の低下を招いています。有収率は、全国平均等と比べて著しく低水準であり、かつ、低下傾向にあります。</t>
    <rPh sb="2" eb="4">
      <t>ケイエイ</t>
    </rPh>
    <rPh sb="5" eb="8">
      <t>ケンゼンセイ</t>
    </rPh>
    <rPh sb="10" eb="16">
      <t>ケイジョウシュウシヒリツ</t>
    </rPh>
    <rPh sb="18" eb="22">
      <t>ブッカコウトウ</t>
    </rPh>
    <rPh sb="25" eb="27">
      <t>エイキョウ</t>
    </rPh>
    <rPh sb="30" eb="32">
      <t>ヒヨウ</t>
    </rPh>
    <rPh sb="33" eb="35">
      <t>ゾウカ</t>
    </rPh>
    <rPh sb="37" eb="40">
      <t>ゼンネンド</t>
    </rPh>
    <rPh sb="51" eb="52">
      <t>ゲン</t>
    </rPh>
    <rPh sb="60" eb="61">
      <t>ヒ</t>
    </rPh>
    <rPh sb="62" eb="63">
      <t>ツヅ</t>
    </rPh>
    <rPh sb="69" eb="71">
      <t>チョウカ</t>
    </rPh>
    <rPh sb="86" eb="90">
      <t>ケンゼンケイエイ</t>
    </rPh>
    <rPh sb="91" eb="93">
      <t>イジ</t>
    </rPh>
    <rPh sb="100" eb="101">
      <t>シメ</t>
    </rPh>
    <rPh sb="109" eb="116">
      <t>ルイセキケッソンキンヒリツ</t>
    </rPh>
    <rPh sb="118" eb="119">
      <t>ヒ</t>
    </rPh>
    <rPh sb="120" eb="121">
      <t>ツヅ</t>
    </rPh>
    <rPh sb="134" eb="138">
      <t>リュウドウヒリツ</t>
    </rPh>
    <rPh sb="140" eb="143">
      <t>ゼンネンド</t>
    </rPh>
    <rPh sb="155" eb="156">
      <t>ゲン</t>
    </rPh>
    <rPh sb="164" eb="166">
      <t>イゼン</t>
    </rPh>
    <rPh sb="169" eb="170">
      <t>タカ</t>
    </rPh>
    <rPh sb="170" eb="172">
      <t>スイジュン</t>
    </rPh>
    <rPh sb="176" eb="178">
      <t>シハラ</t>
    </rPh>
    <rPh sb="179" eb="181">
      <t>ノウリョク</t>
    </rPh>
    <rPh sb="182" eb="184">
      <t>ジュウブン</t>
    </rPh>
    <rPh sb="185" eb="186">
      <t>ユウ</t>
    </rPh>
    <rPh sb="193" eb="194">
      <t>シメ</t>
    </rPh>
    <rPh sb="202" eb="207">
      <t>キギョウサイザンダカ</t>
    </rPh>
    <rPh sb="207" eb="208">
      <t>タイ</t>
    </rPh>
    <rPh sb="208" eb="214">
      <t>キュウスイシュウエキヒリツ</t>
    </rPh>
    <rPh sb="216" eb="218">
      <t>ヒジョウ</t>
    </rPh>
    <rPh sb="234" eb="239">
      <t>リョウキンカイシュウリツ</t>
    </rPh>
    <rPh sb="241" eb="244">
      <t>ゼンネンド</t>
    </rPh>
    <rPh sb="255" eb="256">
      <t>ゲン</t>
    </rPh>
    <rPh sb="264" eb="265">
      <t>ヒ</t>
    </rPh>
    <rPh sb="266" eb="267">
      <t>ツヅ</t>
    </rPh>
    <rPh sb="273" eb="275">
      <t>チョウカ</t>
    </rPh>
    <rPh sb="284" eb="288">
      <t>キュウスイシュウエキ</t>
    </rPh>
    <rPh sb="289" eb="291">
      <t>キュウスイ</t>
    </rPh>
    <rPh sb="292" eb="293">
      <t>カカ</t>
    </rPh>
    <rPh sb="294" eb="296">
      <t>ヒヨウ</t>
    </rPh>
    <rPh sb="297" eb="298">
      <t>マカナ</t>
    </rPh>
    <rPh sb="305" eb="306">
      <t>シメ</t>
    </rPh>
    <rPh sb="314" eb="319">
      <t>ケイエイケンゼンセイ</t>
    </rPh>
    <rPh sb="320" eb="321">
      <t>カン</t>
    </rPh>
    <rPh sb="323" eb="325">
      <t>シヒョウ</t>
    </rPh>
    <rPh sb="326" eb="327">
      <t>スベ</t>
    </rPh>
    <rPh sb="329" eb="332">
      <t>ケンゼンセイ</t>
    </rPh>
    <rPh sb="333" eb="334">
      <t>シメ</t>
    </rPh>
    <rPh sb="343" eb="345">
      <t>ケイエイ</t>
    </rPh>
    <rPh sb="346" eb="349">
      <t>コウリツセイ</t>
    </rPh>
    <rPh sb="351" eb="355">
      <t>キュウスイゲンカ</t>
    </rPh>
    <rPh sb="357" eb="361">
      <t>ブッカコウトウ</t>
    </rPh>
    <rPh sb="361" eb="362">
      <t>トウ</t>
    </rPh>
    <rPh sb="366" eb="369">
      <t>ゼンネンド</t>
    </rPh>
    <rPh sb="454" eb="455">
      <t>ゲン</t>
    </rPh>
    <rPh sb="462" eb="465">
      <t>ハイスイカン</t>
    </rPh>
    <rPh sb="465" eb="466">
      <t>オヨ</t>
    </rPh>
    <rPh sb="467" eb="470">
      <t>キュウスイカン</t>
    </rPh>
    <rPh sb="471" eb="474">
      <t>ロウキュウカ</t>
    </rPh>
    <rPh sb="478" eb="480">
      <t>ロウスイ</t>
    </rPh>
    <rPh sb="481" eb="485">
      <t>ゾウカケイコウ</t>
    </rPh>
    <rPh sb="488" eb="491">
      <t>ユウシュウリツ</t>
    </rPh>
    <rPh sb="492" eb="494">
      <t>テイカ</t>
    </rPh>
    <rPh sb="495" eb="496">
      <t>マネ</t>
    </rPh>
    <rPh sb="502" eb="505">
      <t>ユウシュウリツ</t>
    </rPh>
    <rPh sb="507" eb="512">
      <t>ゼンコクヘイキントウ</t>
    </rPh>
    <rPh sb="513" eb="514">
      <t>クラ</t>
    </rPh>
    <rPh sb="516" eb="517">
      <t>イチジル</t>
    </rPh>
    <phoneticPr fontId="4"/>
  </si>
  <si>
    <t>　経営の健全性を担保している一方で、施設の老朽化が顕著です。
　特に重要施設については、震災に備えるため早急な耐震化が求められているます。そのため、R6.12に策定した上下水道施設耐震化計画を確実に実行することが重要です。
　また、漏水対策については、有収率が著しく低下していることから、抜本的な対策が求められています。
　経営の健全性は担保していますが、物価高騰や漏水の増加により費用が増加傾向にあることや施設の更新、耐震化等のための建設改良費が増大することが予想されることから、経営状態の悪化が懸念されます。必要に応じて水道料金改正の検討が必要です。</t>
    <rPh sb="1" eb="3">
      <t>ケイエイ</t>
    </rPh>
    <rPh sb="4" eb="7">
      <t>ケンゼンセイ</t>
    </rPh>
    <rPh sb="8" eb="10">
      <t>タンポ</t>
    </rPh>
    <rPh sb="14" eb="16">
      <t>イッポウ</t>
    </rPh>
    <rPh sb="18" eb="20">
      <t>シセツ</t>
    </rPh>
    <rPh sb="21" eb="24">
      <t>ロウキュウカ</t>
    </rPh>
    <rPh sb="25" eb="27">
      <t>ケンチョ</t>
    </rPh>
    <rPh sb="32" eb="33">
      <t>トク</t>
    </rPh>
    <rPh sb="34" eb="36">
      <t>ジュウヨウ</t>
    </rPh>
    <rPh sb="36" eb="38">
      <t>シセツ</t>
    </rPh>
    <rPh sb="47" eb="48">
      <t>ソナ</t>
    </rPh>
    <rPh sb="52" eb="54">
      <t>ソウキュウ</t>
    </rPh>
    <rPh sb="55" eb="58">
      <t>タイシンカ</t>
    </rPh>
    <rPh sb="59" eb="60">
      <t>モト</t>
    </rPh>
    <rPh sb="80" eb="82">
      <t>サクテイ</t>
    </rPh>
    <rPh sb="84" eb="90">
      <t>ジョウゲスイドウシセツ</t>
    </rPh>
    <rPh sb="90" eb="95">
      <t>タイシンカケイカク</t>
    </rPh>
    <rPh sb="96" eb="98">
      <t>カクジツ</t>
    </rPh>
    <rPh sb="99" eb="101">
      <t>ジッコウ</t>
    </rPh>
    <rPh sb="106" eb="108">
      <t>ジュウヨウ</t>
    </rPh>
    <rPh sb="116" eb="120">
      <t>ロウスイタイサク</t>
    </rPh>
    <rPh sb="126" eb="129">
      <t>ユウシュウリツ</t>
    </rPh>
    <rPh sb="130" eb="131">
      <t>イチジル</t>
    </rPh>
    <rPh sb="144" eb="147">
      <t>バッポンテキ</t>
    </rPh>
    <rPh sb="148" eb="150">
      <t>タイサク</t>
    </rPh>
    <rPh sb="151" eb="152">
      <t>モト</t>
    </rPh>
    <rPh sb="162" eb="164">
      <t>ケイエイ</t>
    </rPh>
    <rPh sb="165" eb="168">
      <t>ケンゼンセイ</t>
    </rPh>
    <rPh sb="169" eb="171">
      <t>タンポ</t>
    </rPh>
    <rPh sb="178" eb="182">
      <t>ブッカコウトウ</t>
    </rPh>
    <rPh sb="183" eb="185">
      <t>ロウスイ</t>
    </rPh>
    <rPh sb="186" eb="188">
      <t>ゾウカ</t>
    </rPh>
    <rPh sb="191" eb="193">
      <t>ヒヨウ</t>
    </rPh>
    <rPh sb="194" eb="198">
      <t>ゾウカケイコウ</t>
    </rPh>
    <rPh sb="204" eb="206">
      <t>シセツ</t>
    </rPh>
    <rPh sb="207" eb="209">
      <t>コウシン</t>
    </rPh>
    <rPh sb="210" eb="213">
      <t>タイシンカ</t>
    </rPh>
    <rPh sb="213" eb="214">
      <t>トウ</t>
    </rPh>
    <rPh sb="218" eb="222">
      <t>ケンセツカイリョウ</t>
    </rPh>
    <rPh sb="222" eb="223">
      <t>ヒ</t>
    </rPh>
    <rPh sb="224" eb="226">
      <t>ゾウダイ</t>
    </rPh>
    <rPh sb="231" eb="233">
      <t>ヨソウ</t>
    </rPh>
    <rPh sb="241" eb="243">
      <t>ケイエイ</t>
    </rPh>
    <rPh sb="243" eb="245">
      <t>ジョウタイ</t>
    </rPh>
    <rPh sb="246" eb="248">
      <t>アッカ</t>
    </rPh>
    <rPh sb="249" eb="251">
      <t>ケネン</t>
    </rPh>
    <rPh sb="256" eb="258">
      <t>ヒツヨウ</t>
    </rPh>
    <rPh sb="259" eb="260">
      <t>オウ</t>
    </rPh>
    <phoneticPr fontId="4"/>
  </si>
  <si>
    <t>　有形固定資産減価償却率は、前年度並みの58.04％と全国平均等より高水準にあります。
　管路経年比率は、前年度並みの62.15％と全国平均等より著しく高水準にあります。
　管路更新率は、0.71％と全国平均等より高水準にあります。
　本町水道事業は、供用開始後48年が経過し、施設・管路の老朽化が進展しており、多くの施設が更新時期を迎えています。新工事等を増加させていますが、依然として指標は、全国平均等より老朽化が進展していることを示しています。</t>
    <rPh sb="1" eb="3">
      <t>ユウケイ</t>
    </rPh>
    <rPh sb="3" eb="11">
      <t>コテイシサンゲンカショウキャク</t>
    </rPh>
    <rPh sb="11" eb="12">
      <t>リツ</t>
    </rPh>
    <rPh sb="14" eb="18">
      <t>ゼンネンドナ</t>
    </rPh>
    <rPh sb="27" eb="32">
      <t>ゼンコクヘイキントウ</t>
    </rPh>
    <rPh sb="34" eb="37">
      <t>コウスイジュン</t>
    </rPh>
    <rPh sb="156" eb="157">
      <t>オオ</t>
    </rPh>
    <rPh sb="159" eb="161">
      <t>シセツ</t>
    </rPh>
    <rPh sb="162" eb="166">
      <t>コウシンジキ</t>
    </rPh>
    <rPh sb="167" eb="168">
      <t>ムカ</t>
    </rPh>
    <rPh sb="177" eb="178">
      <t>トウ</t>
    </rPh>
    <rPh sb="179" eb="181">
      <t>ゾウカ</t>
    </rPh>
    <rPh sb="189" eb="191">
      <t>イゼン</t>
    </rPh>
    <rPh sb="198" eb="203">
      <t>ゼンコクヘイキントウ</t>
    </rPh>
    <rPh sb="205" eb="208">
      <t>ロウキュウカ</t>
    </rPh>
    <rPh sb="209" eb="211">
      <t>シンテン</t>
    </rPh>
    <rPh sb="218" eb="219">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</si>
</sst>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quot;-&quot;">
                  <c:v>3.16</c:v>
                </c:pt>
                <c:pt idx="4" formatCode="#,##0.00;&quot;△&quot;#,##0.00;&quot;-&quot;">
                  <c:v>0.71</c:v>
                </c:pt>
              </c:numCache>
            </c:numRef>
          </c:val>
          <c:extLst>
            <c:ext xmlns:c16="http://schemas.microsoft.com/office/drawing/2014/chart" uri="{C3380CC4-5D6E-409C-BE32-E72D297353CC}">
              <c16:uniqueId val="{00000000-CF6E-4C01-BA39-D1D7CB9EB6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CF6E-4C01-BA39-D1D7CB9EB6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79.84</c:v>
                </c:pt>
                <c:pt idx="1">
                  <c:v>82.55</c:v>
                </c:pt>
                <c:pt idx="2">
                  <c:v>84.41</c:v>
                </c:pt>
                <c:pt idx="3">
                  <c:v>85.4</c:v>
                </c:pt>
                <c:pt idx="4">
                  <c:v>87.75</c:v>
                </c:pt>
              </c:numCache>
            </c:numRef>
          </c:val>
          <c:extLst>
            <c:ext xmlns:c16="http://schemas.microsoft.com/office/drawing/2014/chart" uri="{C3380CC4-5D6E-409C-BE32-E72D297353CC}">
              <c16:uniqueId val="{00000000-603E-4316-9A26-6BAEC47F9C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603E-4316-9A26-6BAEC47F9C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76.760000000000005</c:v>
                </c:pt>
                <c:pt idx="1">
                  <c:v>78.05</c:v>
                </c:pt>
                <c:pt idx="2">
                  <c:v>75.900000000000006</c:v>
                </c:pt>
                <c:pt idx="3">
                  <c:v>73.84</c:v>
                </c:pt>
                <c:pt idx="4">
                  <c:v>71.260000000000005</c:v>
                </c:pt>
              </c:numCache>
            </c:numRef>
          </c:val>
          <c:extLst>
            <c:ext xmlns:c16="http://schemas.microsoft.com/office/drawing/2014/chart" uri="{C3380CC4-5D6E-409C-BE32-E72D297353CC}">
              <c16:uniqueId val="{00000000-222A-42B0-AD6F-56FF8C2670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222A-42B0-AD6F-56FF8C2670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128.34</c:v>
                </c:pt>
                <c:pt idx="1">
                  <c:v>139.25</c:v>
                </c:pt>
                <c:pt idx="2">
                  <c:v>141.05000000000001</c:v>
                </c:pt>
                <c:pt idx="3">
                  <c:v>132.66</c:v>
                </c:pt>
                <c:pt idx="4">
                  <c:v>119.58</c:v>
                </c:pt>
              </c:numCache>
            </c:numRef>
          </c:val>
          <c:extLst>
            <c:ext xmlns:c16="http://schemas.microsoft.com/office/drawing/2014/chart" uri="{C3380CC4-5D6E-409C-BE32-E72D297353CC}">
              <c16:uniqueId val="{00000000-E4C7-4866-907E-6A28493C5C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E4C7-4866-907E-6A28493C5C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58.63</c:v>
                </c:pt>
                <c:pt idx="1">
                  <c:v>57.83</c:v>
                </c:pt>
                <c:pt idx="2">
                  <c:v>58.67</c:v>
                </c:pt>
                <c:pt idx="3">
                  <c:v>58.29</c:v>
                </c:pt>
                <c:pt idx="4">
                  <c:v>58.04</c:v>
                </c:pt>
              </c:numCache>
            </c:numRef>
          </c:val>
          <c:extLst>
            <c:ext xmlns:c16="http://schemas.microsoft.com/office/drawing/2014/chart" uri="{C3380CC4-5D6E-409C-BE32-E72D297353CC}">
              <c16:uniqueId val="{00000000-9037-40A4-8C22-CBE3873BBE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9037-40A4-8C22-CBE3873BBE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68.03</c:v>
                </c:pt>
                <c:pt idx="1">
                  <c:v>68.260000000000005</c:v>
                </c:pt>
                <c:pt idx="2">
                  <c:v>65.16</c:v>
                </c:pt>
                <c:pt idx="3">
                  <c:v>62.13</c:v>
                </c:pt>
                <c:pt idx="4">
                  <c:v>62.15</c:v>
                </c:pt>
              </c:numCache>
            </c:numRef>
          </c:val>
          <c:extLst>
            <c:ext xmlns:c16="http://schemas.microsoft.com/office/drawing/2014/chart" uri="{C3380CC4-5D6E-409C-BE32-E72D297353CC}">
              <c16:uniqueId val="{00000000-1973-45ED-A4F9-B3273B2D59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1973-45ED-A4F9-B3273B2D59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17-4242-9E42-7891183A9B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0B17-4242-9E42-7891183A9B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578.99</c:v>
                </c:pt>
                <c:pt idx="1">
                  <c:v>1039.01</c:v>
                </c:pt>
                <c:pt idx="2">
                  <c:v>1278.99</c:v>
                </c:pt>
                <c:pt idx="3">
                  <c:v>1001.77</c:v>
                </c:pt>
                <c:pt idx="4">
                  <c:v>824.52</c:v>
                </c:pt>
              </c:numCache>
            </c:numRef>
          </c:val>
          <c:extLst>
            <c:ext xmlns:c16="http://schemas.microsoft.com/office/drawing/2014/chart" uri="{C3380CC4-5D6E-409C-BE32-E72D297353CC}">
              <c16:uniqueId val="{00000000-96CB-425D-BBC2-66B19106E2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96CB-425D-BBC2-66B19106E2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64.900000000000006</c:v>
                </c:pt>
                <c:pt idx="1">
                  <c:v>53.14</c:v>
                </c:pt>
                <c:pt idx="2">
                  <c:v>42.1</c:v>
                </c:pt>
                <c:pt idx="3">
                  <c:v>31.12</c:v>
                </c:pt>
                <c:pt idx="4">
                  <c:v>19.04</c:v>
                </c:pt>
              </c:numCache>
            </c:numRef>
          </c:val>
          <c:extLst>
            <c:ext xmlns:c16="http://schemas.microsoft.com/office/drawing/2014/chart" uri="{C3380CC4-5D6E-409C-BE32-E72D297353CC}">
              <c16:uniqueId val="{00000000-4F15-4CCE-AA21-07591829FB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4F15-4CCE-AA21-07591829FB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126.87</c:v>
                </c:pt>
                <c:pt idx="1">
                  <c:v>137.38</c:v>
                </c:pt>
                <c:pt idx="2">
                  <c:v>139.88999999999999</c:v>
                </c:pt>
                <c:pt idx="3">
                  <c:v>130.11000000000001</c:v>
                </c:pt>
                <c:pt idx="4">
                  <c:v>115.74</c:v>
                </c:pt>
              </c:numCache>
            </c:numRef>
          </c:val>
          <c:extLst>
            <c:ext xmlns:c16="http://schemas.microsoft.com/office/drawing/2014/chart" uri="{C3380CC4-5D6E-409C-BE32-E72D297353CC}">
              <c16:uniqueId val="{00000000-D5E3-4B7A-BC85-8FC549E871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D5E3-4B7A-BC85-8FC549E871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153.56</c:v>
                </c:pt>
                <c:pt idx="1">
                  <c:v>140.54</c:v>
                </c:pt>
                <c:pt idx="2">
                  <c:v>138.38</c:v>
                </c:pt>
                <c:pt idx="3">
                  <c:v>148.34</c:v>
                </c:pt>
                <c:pt idx="4">
                  <c:v>167.05</c:v>
                </c:pt>
              </c:numCache>
            </c:numRef>
          </c:val>
          <c:extLst>
            <c:ext xmlns:c16="http://schemas.microsoft.com/office/drawing/2014/chart" uri="{C3380CC4-5D6E-409C-BE32-E72D297353CC}">
              <c16:uniqueId val="{00000000-FFF7-48F7-9E15-B07FC3AC91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FFF7-48F7-9E15-B07FC3AC91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川南町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14930</v>
      </c>
      <c r="AM8" s="65"/>
      <c r="AN8" s="65"/>
      <c r="AO8" s="65"/>
      <c r="AP8" s="65"/>
      <c r="AQ8" s="65"/>
      <c r="AR8" s="65"/>
      <c r="AS8" s="65"/>
      <c r="AT8" s="36">
        <f>データ!$S$6</f>
        <v>90.13</v>
      </c>
      <c r="AU8" s="37"/>
      <c r="AV8" s="37"/>
      <c r="AW8" s="37"/>
      <c r="AX8" s="37"/>
      <c r="AY8" s="37"/>
      <c r="AZ8" s="37"/>
      <c r="BA8" s="37"/>
      <c r="BB8" s="54">
        <f>データ!$T$6</f>
        <v>165.65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94.86</v>
      </c>
      <c r="J10" s="37"/>
      <c r="K10" s="37"/>
      <c r="L10" s="37"/>
      <c r="M10" s="37"/>
      <c r="N10" s="37"/>
      <c r="O10" s="64"/>
      <c r="P10" s="54">
        <f>データ!$P$6</f>
        <v>95.25</v>
      </c>
      <c r="Q10" s="54"/>
      <c r="R10" s="54"/>
      <c r="S10" s="54"/>
      <c r="T10" s="54"/>
      <c r="U10" s="54"/>
      <c r="V10" s="54"/>
      <c r="W10" s="65">
        <f>データ!$Q$6</f>
        <v>3828</v>
      </c>
      <c r="X10" s="65"/>
      <c r="Y10" s="65"/>
      <c r="Z10" s="65"/>
      <c r="AA10" s="65"/>
      <c r="AB10" s="65"/>
      <c r="AC10" s="65"/>
      <c r="AD10" s="2"/>
      <c r="AE10" s="2"/>
      <c r="AF10" s="2"/>
      <c r="AG10" s="2"/>
      <c r="AH10" s="2"/>
      <c r="AI10" s="2"/>
      <c r="AJ10" s="2"/>
      <c r="AK10" s="2"/>
      <c r="AL10" s="65">
        <f>データ!$U$6</f>
        <v>14035</v>
      </c>
      <c r="AM10" s="65"/>
      <c r="AN10" s="65"/>
      <c r="AO10" s="65"/>
      <c r="AP10" s="65"/>
      <c r="AQ10" s="65"/>
      <c r="AR10" s="65"/>
      <c r="AS10" s="65"/>
      <c r="AT10" s="36">
        <f>データ!$V$6</f>
        <v>54.9</v>
      </c>
      <c r="AU10" s="37"/>
      <c r="AV10" s="37"/>
      <c r="AW10" s="37"/>
      <c r="AX10" s="37"/>
      <c r="AY10" s="37"/>
      <c r="AZ10" s="37"/>
      <c r="BA10" s="37"/>
      <c r="BB10" s="54">
        <f>データ!$W$6</f>
        <v>255.65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djJcftJiOOzXGUX7ntU91KT/8wF8TWLfs4SutGpqEDig3qaGu0vlfGmXOucrHbKR+POXTkwb1VRfulE5Nobqg==" saltValue="clM49WbguvVVu+2UId1h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454052</v>
      </c>
      <c r="D6" s="20">
        <f t="shared" si="3"/>
        <v>46</v>
      </c>
      <c r="E6" s="20">
        <f t="shared" si="3"/>
        <v>1</v>
      </c>
      <c r="F6" s="20">
        <f t="shared" si="3"/>
        <v>0</v>
      </c>
      <c r="G6" s="20">
        <f t="shared" si="3"/>
        <v>1</v>
      </c>
      <c r="H6" s="20" t="str">
        <f t="shared" si="3"/>
        <v>宮崎県　川南町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94.86</v>
      </c>
      <c r="P6" s="21">
        <f t="shared" si="3"/>
        <v>95.25</v>
      </c>
      <c r="Q6" s="21">
        <f t="shared" si="3"/>
        <v>3828</v>
      </c>
      <c r="R6" s="21">
        <f t="shared" si="3"/>
        <v>14930</v>
      </c>
      <c r="S6" s="21">
        <f t="shared" si="3"/>
        <v>90.13</v>
      </c>
      <c r="T6" s="21">
        <f t="shared" si="3"/>
        <v>165.65</v>
      </c>
      <c r="U6" s="21">
        <f t="shared" si="3"/>
        <v>14035</v>
      </c>
      <c r="V6" s="21">
        <f t="shared" si="3"/>
        <v>54.9</v>
      </c>
      <c r="W6" s="21">
        <f t="shared" si="3"/>
        <v>255.65</v>
      </c>
      <c r="X6" s="22">
        <f>IF(X7="",NA(),X7)</f>
        <v>128.34</v>
      </c>
      <c r="Y6" s="22">
        <f t="shared" ref="Y6:AG6" si="4">IF(Y7="",NA(),Y7)</f>
        <v>139.25</v>
      </c>
      <c r="Z6" s="22">
        <f t="shared" si="4"/>
        <v>141.05000000000001</v>
      </c>
      <c r="AA6" s="22">
        <f t="shared" si="4"/>
        <v>132.66</v>
      </c>
      <c r="AB6" s="22">
        <f t="shared" si="4"/>
        <v>119.58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578.99</v>
      </c>
      <c r="AU6" s="22">
        <f t="shared" ref="AU6:BC6" si="6">IF(AU7="",NA(),AU7)</f>
        <v>1039.01</v>
      </c>
      <c r="AV6" s="22">
        <f t="shared" si="6"/>
        <v>1278.99</v>
      </c>
      <c r="AW6" s="22">
        <f t="shared" si="6"/>
        <v>1001.77</v>
      </c>
      <c r="AX6" s="22">
        <f t="shared" si="6"/>
        <v>824.52</v>
      </c>
      <c r="AY6" s="22">
        <f t="shared" si="6"/>
        <v>362.93</v>
      </c>
      <c r="AZ6" s="22">
        <f t="shared" si="6"/>
        <v>371.81</v>
      </c>
      <c r="BA6" s="22">
        <f t="shared" si="6"/>
        <v>384.23</v>
      </c>
      <c r="BB6" s="22">
        <f t="shared" si="6"/>
        <v>364.3</v>
      </c>
      <c r="BC6" s="22">
        <f t="shared" si="6"/>
        <v>378.87</v>
      </c>
      <c r="BD6" s="21" t="str">
        <f>IF(BD7="","",IF(BD7="-","【-】","【"&amp;SUBSTITUTE(TEXT(BD7,"#,##0.00"),"-","△")&amp;"】"))</f>
        <v>【243.36】</v>
      </c>
      <c r="BE6" s="22">
        <f>IF(BE7="",NA(),BE7)</f>
        <v>64.900000000000006</v>
      </c>
      <c r="BF6" s="22">
        <f t="shared" ref="BF6:BN6" si="7">IF(BF7="",NA(),BF7)</f>
        <v>53.14</v>
      </c>
      <c r="BG6" s="22">
        <f t="shared" si="7"/>
        <v>42.1</v>
      </c>
      <c r="BH6" s="22">
        <f t="shared" si="7"/>
        <v>31.12</v>
      </c>
      <c r="BI6" s="22">
        <f t="shared" si="7"/>
        <v>19.04</v>
      </c>
      <c r="BJ6" s="22">
        <f t="shared" si="7"/>
        <v>439.05</v>
      </c>
      <c r="BK6" s="22">
        <f t="shared" si="7"/>
        <v>465.85</v>
      </c>
      <c r="BL6" s="22">
        <f t="shared" si="7"/>
        <v>439.43</v>
      </c>
      <c r="BM6" s="22">
        <f t="shared" si="7"/>
        <v>438.41</v>
      </c>
      <c r="BN6" s="22">
        <f t="shared" si="7"/>
        <v>430.23</v>
      </c>
      <c r="BO6" s="21" t="str">
        <f>IF(BO7="","",IF(BO7="-","【-】","【"&amp;SUBSTITUTE(TEXT(BO7,"#,##0.00"),"-","△")&amp;"】"))</f>
        <v>【265.93】</v>
      </c>
      <c r="BP6" s="22">
        <f>IF(BP7="",NA(),BP7)</f>
        <v>126.87</v>
      </c>
      <c r="BQ6" s="22">
        <f t="shared" ref="BQ6:BY6" si="8">IF(BQ7="",NA(),BQ7)</f>
        <v>137.38</v>
      </c>
      <c r="BR6" s="22">
        <f t="shared" si="8"/>
        <v>139.88999999999999</v>
      </c>
      <c r="BS6" s="22">
        <f t="shared" si="8"/>
        <v>130.11000000000001</v>
      </c>
      <c r="BT6" s="22">
        <f t="shared" si="8"/>
        <v>115.74</v>
      </c>
      <c r="BU6" s="22">
        <f t="shared" si="8"/>
        <v>95.26</v>
      </c>
      <c r="BV6" s="22">
        <f t="shared" si="8"/>
        <v>92.39</v>
      </c>
      <c r="BW6" s="22">
        <f t="shared" si="8"/>
        <v>94.41</v>
      </c>
      <c r="BX6" s="22">
        <f t="shared" si="8"/>
        <v>90.96</v>
      </c>
      <c r="BY6" s="22">
        <f t="shared" si="8"/>
        <v>90.66</v>
      </c>
      <c r="BZ6" s="21" t="str">
        <f>IF(BZ7="","",IF(BZ7="-","【-】","【"&amp;SUBSTITUTE(TEXT(BZ7,"#,##0.00"),"-","△")&amp;"】"))</f>
        <v>【97.82】</v>
      </c>
      <c r="CA6" s="22">
        <f>IF(CA7="",NA(),CA7)</f>
        <v>153.56</v>
      </c>
      <c r="CB6" s="22">
        <f t="shared" ref="CB6:CJ6" si="9">IF(CB7="",NA(),CB7)</f>
        <v>140.54</v>
      </c>
      <c r="CC6" s="22">
        <f t="shared" si="9"/>
        <v>138.38</v>
      </c>
      <c r="CD6" s="22">
        <f t="shared" si="9"/>
        <v>148.34</v>
      </c>
      <c r="CE6" s="22">
        <f t="shared" si="9"/>
        <v>167.05</v>
      </c>
      <c r="CF6" s="22">
        <f t="shared" si="9"/>
        <v>192.82</v>
      </c>
      <c r="CG6" s="22">
        <f t="shared" si="9"/>
        <v>192.98</v>
      </c>
      <c r="CH6" s="22">
        <f t="shared" si="9"/>
        <v>192.13</v>
      </c>
      <c r="CI6" s="22">
        <f t="shared" si="9"/>
        <v>197.04</v>
      </c>
      <c r="CJ6" s="22">
        <f t="shared" si="9"/>
        <v>199.33</v>
      </c>
      <c r="CK6" s="21" t="str">
        <f>IF(CK7="","",IF(CK7="-","【-】","【"&amp;SUBSTITUTE(TEXT(CK7,"#,##0.00"),"-","△")&amp;"】"))</f>
        <v>【177.56】</v>
      </c>
      <c r="CL6" s="22">
        <f>IF(CL7="",NA(),CL7)</f>
        <v>79.84</v>
      </c>
      <c r="CM6" s="22">
        <f t="shared" ref="CM6:CU6" si="10">IF(CM7="",NA(),CM7)</f>
        <v>82.55</v>
      </c>
      <c r="CN6" s="22">
        <f t="shared" si="10"/>
        <v>84.41</v>
      </c>
      <c r="CO6" s="22">
        <f t="shared" si="10"/>
        <v>85.4</v>
      </c>
      <c r="CP6" s="22">
        <f t="shared" si="10"/>
        <v>87.75</v>
      </c>
      <c r="CQ6" s="22">
        <f t="shared" si="10"/>
        <v>54.05</v>
      </c>
      <c r="CR6" s="22">
        <f t="shared" si="10"/>
        <v>54.43</v>
      </c>
      <c r="CS6" s="22">
        <f t="shared" si="10"/>
        <v>53.87</v>
      </c>
      <c r="CT6" s="22">
        <f t="shared" si="10"/>
        <v>54.49</v>
      </c>
      <c r="CU6" s="22">
        <f t="shared" si="10"/>
        <v>54.8</v>
      </c>
      <c r="CV6" s="21" t="str">
        <f>IF(CV7="","",IF(CV7="-","【-】","【"&amp;SUBSTITUTE(TEXT(CV7,"#,##0.00"),"-","△")&amp;"】"))</f>
        <v>【59.81】</v>
      </c>
      <c r="CW6" s="22">
        <f>IF(CW7="",NA(),CW7)</f>
        <v>76.760000000000005</v>
      </c>
      <c r="CX6" s="22">
        <f t="shared" ref="CX6:DF6" si="11">IF(CX7="",NA(),CX7)</f>
        <v>78.05</v>
      </c>
      <c r="CY6" s="22">
        <f t="shared" si="11"/>
        <v>75.900000000000006</v>
      </c>
      <c r="CZ6" s="22">
        <f t="shared" si="11"/>
        <v>73.84</v>
      </c>
      <c r="DA6" s="22">
        <f t="shared" si="11"/>
        <v>71.260000000000005</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58.63</v>
      </c>
      <c r="DI6" s="22">
        <f t="shared" ref="DI6:DQ6" si="12">IF(DI7="",NA(),DI7)</f>
        <v>57.83</v>
      </c>
      <c r="DJ6" s="22">
        <f t="shared" si="12"/>
        <v>58.67</v>
      </c>
      <c r="DK6" s="22">
        <f t="shared" si="12"/>
        <v>58.29</v>
      </c>
      <c r="DL6" s="22">
        <f t="shared" si="12"/>
        <v>58.04</v>
      </c>
      <c r="DM6" s="22">
        <f t="shared" si="12"/>
        <v>49.12</v>
      </c>
      <c r="DN6" s="22">
        <f t="shared" si="12"/>
        <v>49.39</v>
      </c>
      <c r="DO6" s="22">
        <f t="shared" si="12"/>
        <v>50.75</v>
      </c>
      <c r="DP6" s="22">
        <f t="shared" si="12"/>
        <v>51.72</v>
      </c>
      <c r="DQ6" s="22">
        <f t="shared" si="12"/>
        <v>52.27</v>
      </c>
      <c r="DR6" s="21" t="str">
        <f>IF(DR7="","",IF(DR7="-","【-】","【"&amp;SUBSTITUTE(TEXT(DR7,"#,##0.00"),"-","△")&amp;"】"))</f>
        <v>【52.02】</v>
      </c>
      <c r="DS6" s="22">
        <f>IF(DS7="",NA(),DS7)</f>
        <v>68.03</v>
      </c>
      <c r="DT6" s="22">
        <f t="shared" ref="DT6:EB6" si="13">IF(DT7="",NA(),DT7)</f>
        <v>68.260000000000005</v>
      </c>
      <c r="DU6" s="22">
        <f t="shared" si="13"/>
        <v>65.16</v>
      </c>
      <c r="DV6" s="22">
        <f t="shared" si="13"/>
        <v>62.13</v>
      </c>
      <c r="DW6" s="22">
        <f t="shared" si="13"/>
        <v>62.15</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1">
        <f t="shared" ref="EE6:EM6" si="14">IF(EE7="",NA(),EE7)</f>
        <v>0</v>
      </c>
      <c r="EF6" s="21">
        <f t="shared" si="14"/>
        <v>0</v>
      </c>
      <c r="EG6" s="22">
        <f t="shared" si="14"/>
        <v>3.16</v>
      </c>
      <c r="EH6" s="22">
        <f t="shared" si="14"/>
        <v>0.71</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454052</v>
      </c>
      <c r="D7" s="24">
        <v>46</v>
      </c>
      <c r="E7" s="24">
        <v>1</v>
      </c>
      <c r="F7" s="24">
        <v>0</v>
      </c>
      <c r="G7" s="24">
        <v>1</v>
      </c>
      <c r="H7" s="24" t="s">
        <v>93</v>
      </c>
      <c r="I7" s="24" t="s">
        <v>94</v>
      </c>
      <c r="J7" s="24" t="s">
        <v>95</v>
      </c>
      <c r="K7" s="24" t="s">
        <v>96</v>
      </c>
      <c r="L7" s="24" t="s">
        <v>97</v>
      </c>
      <c r="M7" s="24" t="s">
        <v>98</v>
      </c>
      <c r="N7" s="25" t="s">
        <v>99</v>
      </c>
      <c r="O7" s="25">
        <v>94.86</v>
      </c>
      <c r="P7" s="25">
        <v>95.25</v>
      </c>
      <c r="Q7" s="25">
        <v>3828</v>
      </c>
      <c r="R7" s="25">
        <v>14930</v>
      </c>
      <c r="S7" s="25">
        <v>90.13</v>
      </c>
      <c r="T7" s="25">
        <v>165.65</v>
      </c>
      <c r="U7" s="25">
        <v>14035</v>
      </c>
      <c r="V7" s="25">
        <v>54.9</v>
      </c>
      <c r="W7" s="25">
        <v>255.65</v>
      </c>
      <c r="X7" s="25">
        <v>128.34</v>
      </c>
      <c r="Y7" s="25">
        <v>139.25</v>
      </c>
      <c r="Z7" s="25">
        <v>141.05000000000001</v>
      </c>
      <c r="AA7" s="25">
        <v>132.66</v>
      </c>
      <c r="AB7" s="25">
        <v>119.58</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578.99</v>
      </c>
      <c r="AU7" s="25">
        <v>1039.01</v>
      </c>
      <c r="AV7" s="25">
        <v>1278.99</v>
      </c>
      <c r="AW7" s="25">
        <v>1001.77</v>
      </c>
      <c r="AX7" s="25">
        <v>824.52</v>
      </c>
      <c r="AY7" s="25">
        <v>362.93</v>
      </c>
      <c r="AZ7" s="25">
        <v>371.81</v>
      </c>
      <c r="BA7" s="25">
        <v>384.23</v>
      </c>
      <c r="BB7" s="25">
        <v>364.3</v>
      </c>
      <c r="BC7" s="25">
        <v>378.87</v>
      </c>
      <c r="BD7" s="25">
        <v>243.36</v>
      </c>
      <c r="BE7" s="25">
        <v>64.900000000000006</v>
      </c>
      <c r="BF7" s="25">
        <v>53.14</v>
      </c>
      <c r="BG7" s="25">
        <v>42.1</v>
      </c>
      <c r="BH7" s="25">
        <v>31.12</v>
      </c>
      <c r="BI7" s="25">
        <v>19.04</v>
      </c>
      <c r="BJ7" s="25">
        <v>439.05</v>
      </c>
      <c r="BK7" s="25">
        <v>465.85</v>
      </c>
      <c r="BL7" s="25">
        <v>439.43</v>
      </c>
      <c r="BM7" s="25">
        <v>438.41</v>
      </c>
      <c r="BN7" s="25">
        <v>430.23</v>
      </c>
      <c r="BO7" s="25">
        <v>265.93</v>
      </c>
      <c r="BP7" s="25">
        <v>126.87</v>
      </c>
      <c r="BQ7" s="25">
        <v>137.38</v>
      </c>
      <c r="BR7" s="25">
        <v>139.88999999999999</v>
      </c>
      <c r="BS7" s="25">
        <v>130.11000000000001</v>
      </c>
      <c r="BT7" s="25">
        <v>115.74</v>
      </c>
      <c r="BU7" s="25">
        <v>95.26</v>
      </c>
      <c r="BV7" s="25">
        <v>92.39</v>
      </c>
      <c r="BW7" s="25">
        <v>94.41</v>
      </c>
      <c r="BX7" s="25">
        <v>90.96</v>
      </c>
      <c r="BY7" s="25">
        <v>90.66</v>
      </c>
      <c r="BZ7" s="25">
        <v>97.82</v>
      </c>
      <c r="CA7" s="25">
        <v>153.56</v>
      </c>
      <c r="CB7" s="25">
        <v>140.54</v>
      </c>
      <c r="CC7" s="25">
        <v>138.38</v>
      </c>
      <c r="CD7" s="25">
        <v>148.34</v>
      </c>
      <c r="CE7" s="25">
        <v>167.05</v>
      </c>
      <c r="CF7" s="25">
        <v>192.82</v>
      </c>
      <c r="CG7" s="25">
        <v>192.98</v>
      </c>
      <c r="CH7" s="25">
        <v>192.13</v>
      </c>
      <c r="CI7" s="25">
        <v>197.04</v>
      </c>
      <c r="CJ7" s="25">
        <v>199.33</v>
      </c>
      <c r="CK7" s="25">
        <v>177.56</v>
      </c>
      <c r="CL7" s="25">
        <v>79.84</v>
      </c>
      <c r="CM7" s="25">
        <v>82.55</v>
      </c>
      <c r="CN7" s="25">
        <v>84.41</v>
      </c>
      <c r="CO7" s="25">
        <v>85.4</v>
      </c>
      <c r="CP7" s="25">
        <v>87.75</v>
      </c>
      <c r="CQ7" s="25">
        <v>54.05</v>
      </c>
      <c r="CR7" s="25">
        <v>54.43</v>
      </c>
      <c r="CS7" s="25">
        <v>53.87</v>
      </c>
      <c r="CT7" s="25">
        <v>54.49</v>
      </c>
      <c r="CU7" s="25">
        <v>54.8</v>
      </c>
      <c r="CV7" s="25">
        <v>59.81</v>
      </c>
      <c r="CW7" s="25">
        <v>76.760000000000005</v>
      </c>
      <c r="CX7" s="25">
        <v>78.05</v>
      </c>
      <c r="CY7" s="25">
        <v>75.900000000000006</v>
      </c>
      <c r="CZ7" s="25">
        <v>73.84</v>
      </c>
      <c r="DA7" s="25">
        <v>71.260000000000005</v>
      </c>
      <c r="DB7" s="25">
        <v>80.510000000000005</v>
      </c>
      <c r="DC7" s="25">
        <v>79.44</v>
      </c>
      <c r="DD7" s="25">
        <v>79.489999999999995</v>
      </c>
      <c r="DE7" s="25">
        <v>78.8</v>
      </c>
      <c r="DF7" s="25">
        <v>77.98</v>
      </c>
      <c r="DG7" s="25">
        <v>89.42</v>
      </c>
      <c r="DH7" s="25">
        <v>58.63</v>
      </c>
      <c r="DI7" s="25">
        <v>57.83</v>
      </c>
      <c r="DJ7" s="25">
        <v>58.67</v>
      </c>
      <c r="DK7" s="25">
        <v>58.29</v>
      </c>
      <c r="DL7" s="25">
        <v>58.04</v>
      </c>
      <c r="DM7" s="25">
        <v>49.12</v>
      </c>
      <c r="DN7" s="25">
        <v>49.39</v>
      </c>
      <c r="DO7" s="25">
        <v>50.75</v>
      </c>
      <c r="DP7" s="25">
        <v>51.72</v>
      </c>
      <c r="DQ7" s="25">
        <v>52.27</v>
      </c>
      <c r="DR7" s="25">
        <v>52.02</v>
      </c>
      <c r="DS7" s="25">
        <v>68.03</v>
      </c>
      <c r="DT7" s="25">
        <v>68.260000000000005</v>
      </c>
      <c r="DU7" s="25">
        <v>65.16</v>
      </c>
      <c r="DV7" s="25">
        <v>62.13</v>
      </c>
      <c r="DW7" s="25">
        <v>62.15</v>
      </c>
      <c r="DX7" s="25">
        <v>16.760000000000002</v>
      </c>
      <c r="DY7" s="25">
        <v>18.57</v>
      </c>
      <c r="DZ7" s="25">
        <v>21.14</v>
      </c>
      <c r="EA7" s="25">
        <v>22.12</v>
      </c>
      <c r="EB7" s="25">
        <v>25.67</v>
      </c>
      <c r="EC7" s="25">
        <v>25.37</v>
      </c>
      <c r="ED7" s="25">
        <v>0</v>
      </c>
      <c r="EE7" s="25">
        <v>0</v>
      </c>
      <c r="EF7" s="25">
        <v>0</v>
      </c>
      <c r="EG7" s="25">
        <v>3.16</v>
      </c>
      <c r="EH7" s="25">
        <v>0.71</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2025-01-30T00:43:34Z</cp:lastPrinted>
  <dcterms:created xsi:type="dcterms:W3CDTF">2025-01-24T06:56:12Z</dcterms:created>
  <dcterms:modified xsi:type="dcterms:W3CDTF">2025-02-27T02:14:24Z</dcterms:modified>
  <cp:category/>
</cp:coreProperties>
</file>