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2716186C-9AE7-406B-9257-CDC6442015E5}" xr6:coauthVersionLast="47" xr6:coauthVersionMax="47" xr10:uidLastSave="{00000000-0000-0000-0000-000000000000}"/>
  <workbookProtection workbookAlgorithmName="SHA-512" workbookHashValue="+OtA8MpixO9W6EcaX1vOU6l1hSZ9nutlsV0GVy5olG4P3p7MB/sFNwLJbzu3a6WjSu9pFsSs+ssYYzLpDEo4aQ==" workbookSaltValue="Ao0jv+PRM95tuwuElWHRd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F85" i="4"/>
  <c r="BB10" i="4"/>
  <c r="AT10" i="4"/>
  <c r="AL10" i="4"/>
  <c r="I10" i="4"/>
  <c r="B10" i="4"/>
  <c r="AT8" i="4"/>
  <c r="AD8" i="4"/>
  <c r="W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<sst xmlns="http://schemas.openxmlformats.org/spreadsheetml/2006/main" count="228" uniqueCount="114">
  <si>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</si>
  <si>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</si>
  <si>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</si>
  <si>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</si>
  <si>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</si>
  <si>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</si>
  <si>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</si>
  <si>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</si>
  <si>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</si>
  <si>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</si>
  <si>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</si>
  <si>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</si>
  <si>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</si>
  <si>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</si>
  <si>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</si>
  <si>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</si>
  <si>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</si>
  <si>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</si>
  <si>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</si>
  <si>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</si>
  <si>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</si>
  <si>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</si>
  <si>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</si>
  <si>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</si>
  <si>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</si>
  <si>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</si>
  <si>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</si>
  <si>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</si>
  <si>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</si>
  <si>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</si>
  <si>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</si>
  <si>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</si>
  <si>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</si>
  <si>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</si>
  <si>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</si>
  <si>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</si>
  <si>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</si>
  <si>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</si>
  <si>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</si>
  <si>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</si>
  <si>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</si>
  <si>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</si>
  <si>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</si>
  <si>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</si>
  <si>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</si>
  <si>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</si>
  <si>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</si>
  <si>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</si>
  <si>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</si>
  <si>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</si>
  <si>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</si>
  <si>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</si>
  <si>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</si>
  <si>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</si>
  <si>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</si>
  <si>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</si>
  <si>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</si>
  <si>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</si>
  <si>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</si>
  <si>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</si>
  <si>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</si>
  <si>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</si>
  <si>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</si>
  <si>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</si>
  <si>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</si>
  <si>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</si>
  <si>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</si>
  <si>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</si>
  <si>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</si>
  <si>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</si>
  <si>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</si>
  <si>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</si>
  <si>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</si>
  <si>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</si>
  <si>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</si>
  <si>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</si>
  <si>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</si>
  <si>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</si>
  <si>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</si>
  <si>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</si>
  <si>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</si>
  <si>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</si>
  <si>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</si>
  <si>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</si>
  <si>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</si>
  <si>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</si>
  <si>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</si>
  <si>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</si>
  <si>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</si>
  <si>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</si>
  <si>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</si>
  <si>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</si>
  <si>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</si>
  <si>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都農町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</si>
  <si>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</si>
  <si>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</si>
  <si>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</si>
  <si>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</si>
  <si>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</si>
  <si>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</si>
  <si>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</si>
  <si>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</si>
  <si>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</si>
  <si>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</si>
  <si>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</si>
  <si>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</si>
  <si>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</si>
  <si>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</si>
  <si>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</si>
  <si>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</si>
  <si>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</si>
  <si>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100％を超えている状況で推移しており、健全な水準であります。
②累積欠損金比率
　平成30年度から0となっております。今後も経営の健全性を高めていくため、引き続き事業費用の削減に取り組み、経営改善に努めていきます。
③流動比率
　全国及び類似団体平均値を上回っており短期債務に対する支払い能力は確保されています。
④企業債残高対給水収益比率
　現在、全国及び類似団体平均値より低い状況でありますが、平成29年度に一つの簡易水道分の統合により企業債残高が増加し、令和2年度からはもう一つの簡易水道分の統合によりさらに企業債残高が増加したため、老朽化に伴う施設更新を考えると長期的な資金計画が必要となってきます。
⑤料金回収率
　全国及び類似団体平均値を上回っており、経営に必要な経費を料金で賄えています。
⑥給水原価
　全国及び類似団体平均値より低い状況であります。今後は、施設の老朽化に伴う更新に備えるとともに費用の効率性にも配慮した健全経営を保持していく必要があります。
⑦施設利用率
　全国及び類似団体平均値と比較して高い状況にあります。今後も本比率に留意し利用率向上に努めます。
⑧有収率
　88.86％となっており、類似団体と比較して高い水準で保たれています。今後も無駄の無い経営に努めていきます。</t>
    <phoneticPr fontId="4"/>
  </si>
  <si>
    <t>①有形固定資産減価償却率
　全国及び類似団体平均値と比較して高い状況にあり老朽化が進んでいることが原因であります。配水管等の計画的な更新が必要です。
②管路経年化率
　全国及び類似団体平均値と比較して高い状況にありますが、今後、管路の老朽化が進み、当該値が上昇することが想定されることから計画的な管路更新をしていく必要があります。
③管路更新率
　全国及び類似団体平均値と比較して高い状況にあります。今後も更新の必要性の高い管路を優先的に更新していくと共に道路改良工事に併せて管路の更新を行っていきます。</t>
    <phoneticPr fontId="4"/>
  </si>
  <si>
    <t>　経常収支比率は、現在100％を超えていますが、給水人口が減少傾向にあり、今後老朽化による施設更新を進めていく上で、更なる事業費用の削減、料金改定等による財源確保が課題とされます。併せて適切な漏水調査等を実施し、施設の効率性を高め、健全な経営管理を行っていく必要があります。また経営戦略については簡易水道（法非適）と統合した形で令和元年度に策定しました。
　今後は、経営戦略との検証・見直しを行いながら進めていきます。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</si>
</sst>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0.13</c:v>
                </c:pt>
                <c:pt idx="1">
                  <c:v>0.15</c:v>
                </c:pt>
                <c:pt idx="2">
                  <c:v>0.87</c:v>
                </c:pt>
                <c:pt idx="3">
                  <c:v>0.84</c:v>
                </c:pt>
                <c:pt idx="4">
                  <c:v>0.76</c:v>
                </c:pt>
              </c:numCache>
            </c:numRef>
          </c:val>
          <c:extLst>
            <c:ext xmlns:c16="http://schemas.microsoft.com/office/drawing/2014/chart" uri="{C3380CC4-5D6E-409C-BE32-E72D297353CC}">
              <c16:uniqueId val="{00000000-BE55-41EC-94EA-8DEF7A25F5F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E55-41EC-94EA-8DEF7A25F5F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63.25</c:v>
                </c:pt>
                <c:pt idx="1">
                  <c:v>67.2</c:v>
                </c:pt>
                <c:pt idx="2">
                  <c:v>66.260000000000005</c:v>
                </c:pt>
                <c:pt idx="3">
                  <c:v>63.17</c:v>
                </c:pt>
                <c:pt idx="4">
                  <c:v>63.52</c:v>
                </c:pt>
              </c:numCache>
            </c:numRef>
          </c:val>
          <c:extLst>
            <c:ext xmlns:c16="http://schemas.microsoft.com/office/drawing/2014/chart" uri="{C3380CC4-5D6E-409C-BE32-E72D297353CC}">
              <c16:uniqueId val="{00000000-303C-4DA8-9F19-ED97F278E1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303C-4DA8-9F19-ED97F278E1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84.19</c:v>
                </c:pt>
                <c:pt idx="1">
                  <c:v>85.37</c:v>
                </c:pt>
                <c:pt idx="2">
                  <c:v>85.52</c:v>
                </c:pt>
                <c:pt idx="3">
                  <c:v>89.35</c:v>
                </c:pt>
                <c:pt idx="4">
                  <c:v>88.86</c:v>
                </c:pt>
              </c:numCache>
            </c:numRef>
          </c:val>
          <c:extLst>
            <c:ext xmlns:c16="http://schemas.microsoft.com/office/drawing/2014/chart" uri="{C3380CC4-5D6E-409C-BE32-E72D297353CC}">
              <c16:uniqueId val="{00000000-79D0-4E99-949B-A1C4FCF4B37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79D0-4E99-949B-A1C4FCF4B37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143.78</c:v>
                </c:pt>
                <c:pt idx="1">
                  <c:v>131.55000000000001</c:v>
                </c:pt>
                <c:pt idx="2">
                  <c:v>116.92</c:v>
                </c:pt>
                <c:pt idx="3">
                  <c:v>133.12</c:v>
                </c:pt>
                <c:pt idx="4">
                  <c:v>130.52000000000001</c:v>
                </c:pt>
              </c:numCache>
            </c:numRef>
          </c:val>
          <c:extLst>
            <c:ext xmlns:c16="http://schemas.microsoft.com/office/drawing/2014/chart" uri="{C3380CC4-5D6E-409C-BE32-E72D297353CC}">
              <c16:uniqueId val="{00000000-488E-4AA8-A3BB-B6F72D18F1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488E-4AA8-A3BB-B6F72D18F1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61.78</c:v>
                </c:pt>
                <c:pt idx="1">
                  <c:v>59.62</c:v>
                </c:pt>
                <c:pt idx="2">
                  <c:v>60.42</c:v>
                </c:pt>
                <c:pt idx="3">
                  <c:v>60.77</c:v>
                </c:pt>
                <c:pt idx="4">
                  <c:v>59.59</c:v>
                </c:pt>
              </c:numCache>
            </c:numRef>
          </c:val>
          <c:extLst>
            <c:ext xmlns:c16="http://schemas.microsoft.com/office/drawing/2014/chart" uri="{C3380CC4-5D6E-409C-BE32-E72D297353CC}">
              <c16:uniqueId val="{00000000-6EF4-4D25-BA8A-142F7654FD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6EF4-4D25-BA8A-142F7654FD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quot;-&quot;">
                  <c:v>45.86</c:v>
                </c:pt>
                <c:pt idx="3" formatCode="#,##0.00;&quot;△&quot;#,##0.00;&quot;-&quot;">
                  <c:v>45.86</c:v>
                </c:pt>
                <c:pt idx="4" formatCode="#,##0.00;&quot;△&quot;#,##0.00;&quot;-&quot;">
                  <c:v>45.59</c:v>
                </c:pt>
              </c:numCache>
            </c:numRef>
          </c:val>
          <c:extLst>
            <c:ext xmlns:c16="http://schemas.microsoft.com/office/drawing/2014/chart" uri="{C3380CC4-5D6E-409C-BE32-E72D297353CC}">
              <c16:uniqueId val="{00000000-46B5-4E83-98F2-C18BB62DE6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6B5-4E83-98F2-C18BB62DE6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A-4527-BAF9-1A905DC963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7E3A-4527-BAF9-1A905DC963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835.19</c:v>
                </c:pt>
                <c:pt idx="1">
                  <c:v>1003.33</c:v>
                </c:pt>
                <c:pt idx="2">
                  <c:v>1021.74</c:v>
                </c:pt>
                <c:pt idx="3">
                  <c:v>852.33</c:v>
                </c:pt>
                <c:pt idx="4">
                  <c:v>816.87</c:v>
                </c:pt>
              </c:numCache>
            </c:numRef>
          </c:val>
          <c:extLst>
            <c:ext xmlns:c16="http://schemas.microsoft.com/office/drawing/2014/chart" uri="{C3380CC4-5D6E-409C-BE32-E72D297353CC}">
              <c16:uniqueId val="{00000000-6504-4738-A36B-F6B1C9D8EB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6504-4738-A36B-F6B1C9D8EB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188.03</c:v>
                </c:pt>
                <c:pt idx="1">
                  <c:v>256.36</c:v>
                </c:pt>
                <c:pt idx="2">
                  <c:v>256.66000000000003</c:v>
                </c:pt>
                <c:pt idx="3">
                  <c:v>270.45999999999998</c:v>
                </c:pt>
                <c:pt idx="4">
                  <c:v>278.55</c:v>
                </c:pt>
              </c:numCache>
            </c:numRef>
          </c:val>
          <c:extLst>
            <c:ext xmlns:c16="http://schemas.microsoft.com/office/drawing/2014/chart" uri="{C3380CC4-5D6E-409C-BE32-E72D297353CC}">
              <c16:uniqueId val="{00000000-0F77-4C06-9888-869D8D0610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0F77-4C06-9888-869D8D0610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128.36000000000001</c:v>
                </c:pt>
                <c:pt idx="1">
                  <c:v>122.1</c:v>
                </c:pt>
                <c:pt idx="2">
                  <c:v>111.11</c:v>
                </c:pt>
                <c:pt idx="3">
                  <c:v>124.31</c:v>
                </c:pt>
                <c:pt idx="4">
                  <c:v>123.83</c:v>
                </c:pt>
              </c:numCache>
            </c:numRef>
          </c:val>
          <c:extLst>
            <c:ext xmlns:c16="http://schemas.microsoft.com/office/drawing/2014/chart" uri="{C3380CC4-5D6E-409C-BE32-E72D297353CC}">
              <c16:uniqueId val="{00000000-A44E-4D1D-ADE4-FF657D5056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44E-4D1D-ADE4-FF657D5056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131.88999999999999</c:v>
                </c:pt>
                <c:pt idx="1">
                  <c:v>136.13999999999999</c:v>
                </c:pt>
                <c:pt idx="2">
                  <c:v>151.47999999999999</c:v>
                </c:pt>
                <c:pt idx="3">
                  <c:v>135.71</c:v>
                </c:pt>
                <c:pt idx="4">
                  <c:v>137.24</c:v>
                </c:pt>
              </c:numCache>
            </c:numRef>
          </c:val>
          <c:extLst>
            <c:ext xmlns:c16="http://schemas.microsoft.com/office/drawing/2014/chart" uri="{C3380CC4-5D6E-409C-BE32-E72D297353CC}">
              <c16:uniqueId val="{00000000-5D6B-4E09-BCF1-590B677021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5D6B-4E09-BCF1-590B677021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都農町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10148</v>
      </c>
      <c r="AM8" s="44"/>
      <c r="AN8" s="44"/>
      <c r="AO8" s="44"/>
      <c r="AP8" s="44"/>
      <c r="AQ8" s="44"/>
      <c r="AR8" s="44"/>
      <c r="AS8" s="44"/>
      <c r="AT8" s="45">
        <f>データ!$S$6</f>
        <v>102.11</v>
      </c>
      <c r="AU8" s="46"/>
      <c r="AV8" s="46"/>
      <c r="AW8" s="46"/>
      <c r="AX8" s="46"/>
      <c r="AY8" s="46"/>
      <c r="AZ8" s="46"/>
      <c r="BA8" s="46"/>
      <c r="BB8" s="47">
        <f>データ!$T$6</f>
        <v>99.38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72.349999999999994</v>
      </c>
      <c r="J10" s="46"/>
      <c r="K10" s="46"/>
      <c r="L10" s="46"/>
      <c r="M10" s="46"/>
      <c r="N10" s="46"/>
      <c r="O10" s="80"/>
      <c r="P10" s="47">
        <f>データ!$P$6</f>
        <v>97.56</v>
      </c>
      <c r="Q10" s="47"/>
      <c r="R10" s="47"/>
      <c r="S10" s="47"/>
      <c r="T10" s="47"/>
      <c r="U10" s="47"/>
      <c r="V10" s="47"/>
      <c r="W10" s="44">
        <f>データ!$Q$6</f>
        <v>3630</v>
      </c>
      <c r="X10" s="44"/>
      <c r="Y10" s="44"/>
      <c r="Z10" s="44"/>
      <c r="AA10" s="44"/>
      <c r="AB10" s="44"/>
      <c r="AC10" s="44"/>
      <c r="AD10" s="2"/>
      <c r="AE10" s="2"/>
      <c r="AF10" s="2"/>
      <c r="AG10" s="2"/>
      <c r="AH10" s="2"/>
      <c r="AI10" s="2"/>
      <c r="AJ10" s="2"/>
      <c r="AK10" s="2"/>
      <c r="AL10" s="44">
        <f>データ!$U$6</f>
        <v>9271</v>
      </c>
      <c r="AM10" s="44"/>
      <c r="AN10" s="44"/>
      <c r="AO10" s="44"/>
      <c r="AP10" s="44"/>
      <c r="AQ10" s="44"/>
      <c r="AR10" s="44"/>
      <c r="AS10" s="44"/>
      <c r="AT10" s="45">
        <f>データ!$V$6</f>
        <v>31.22</v>
      </c>
      <c r="AU10" s="46"/>
      <c r="AV10" s="46"/>
      <c r="AW10" s="46"/>
      <c r="AX10" s="46"/>
      <c r="AY10" s="46"/>
      <c r="AZ10" s="46"/>
      <c r="BA10" s="46"/>
      <c r="BB10" s="47">
        <f>データ!$W$6</f>
        <v>296.95999999999998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Sav8iIZSPttGcALF7vVM18od1wOmd9YkIomWKWf2jDdvlWltloONzK9MWUBW7xzb+QZ+Rhzoy/ud/X+o6gOd0w==" saltValue="uc8ry72A/C2w4NA7IXjY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454061</v>
      </c>
      <c r="D6" s="20">
        <f t="shared" si="3"/>
        <v>46</v>
      </c>
      <c r="E6" s="20">
        <f t="shared" si="3"/>
        <v>1</v>
      </c>
      <c r="F6" s="20">
        <f t="shared" si="3"/>
        <v>0</v>
      </c>
      <c r="G6" s="20">
        <f t="shared" si="3"/>
        <v>1</v>
      </c>
      <c r="H6" s="20" t="str">
        <f t="shared" si="3"/>
        <v>宮崎県　都農町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72.349999999999994</v>
      </c>
      <c r="P6" s="21">
        <f t="shared" si="3"/>
        <v>97.56</v>
      </c>
      <c r="Q6" s="21">
        <f t="shared" si="3"/>
        <v>3630</v>
      </c>
      <c r="R6" s="21">
        <f t="shared" si="3"/>
        <v>10148</v>
      </c>
      <c r="S6" s="21">
        <f t="shared" si="3"/>
        <v>102.11</v>
      </c>
      <c r="T6" s="21">
        <f t="shared" si="3"/>
        <v>99.38</v>
      </c>
      <c r="U6" s="21">
        <f t="shared" si="3"/>
        <v>9271</v>
      </c>
      <c r="V6" s="21">
        <f t="shared" si="3"/>
        <v>31.22</v>
      </c>
      <c r="W6" s="21">
        <f t="shared" si="3"/>
        <v>296.95999999999998</v>
      </c>
      <c r="X6" s="22">
        <f>IF(X7="",NA(),X7)</f>
        <v>143.78</v>
      </c>
      <c r="Y6" s="22">
        <f t="shared" ref="Y6:AG6" si="4">IF(Y7="",NA(),Y7)</f>
        <v>131.55000000000001</v>
      </c>
      <c r="Z6" s="22">
        <f t="shared" si="4"/>
        <v>116.92</v>
      </c>
      <c r="AA6" s="22">
        <f t="shared" si="4"/>
        <v>133.12</v>
      </c>
      <c r="AB6" s="22">
        <f t="shared" si="4"/>
        <v>130.52000000000001</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835.19</v>
      </c>
      <c r="AU6" s="22">
        <f t="shared" ref="AU6:BC6" si="6">IF(AU7="",NA(),AU7)</f>
        <v>1003.33</v>
      </c>
      <c r="AV6" s="22">
        <f t="shared" si="6"/>
        <v>1021.74</v>
      </c>
      <c r="AW6" s="22">
        <f t="shared" si="6"/>
        <v>852.33</v>
      </c>
      <c r="AX6" s="22">
        <f t="shared" si="6"/>
        <v>816.87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188.03</v>
      </c>
      <c r="BF6" s="22">
        <f t="shared" ref="BF6:BN6" si="7">IF(BF7="",NA(),BF7)</f>
        <v>256.36</v>
      </c>
      <c r="BG6" s="22">
        <f t="shared" si="7"/>
        <v>256.66000000000003</v>
      </c>
      <c r="BH6" s="22">
        <f t="shared" si="7"/>
        <v>270.45999999999998</v>
      </c>
      <c r="BI6" s="22">
        <f t="shared" si="7"/>
        <v>278.55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128.36000000000001</v>
      </c>
      <c r="BQ6" s="22">
        <f t="shared" ref="BQ6:BY6" si="8">IF(BQ7="",NA(),BQ7)</f>
        <v>122.1</v>
      </c>
      <c r="BR6" s="22">
        <f t="shared" si="8"/>
        <v>111.11</v>
      </c>
      <c r="BS6" s="22">
        <f t="shared" si="8"/>
        <v>124.31</v>
      </c>
      <c r="BT6" s="22">
        <f t="shared" si="8"/>
        <v>123.83</v>
      </c>
      <c r="BU6" s="22">
        <f t="shared" si="8"/>
        <v>87.11</v>
      </c>
      <c r="BV6" s="22">
        <f t="shared" si="8"/>
        <v>82.78</v>
      </c>
      <c r="BW6" s="22">
        <f t="shared" si="8"/>
        <v>84.82</v>
      </c>
      <c r="BX6" s="22">
        <f t="shared" si="8"/>
        <v>82.29</v>
      </c>
      <c r="BY6" s="22">
        <f t="shared" si="8"/>
        <v>84.16</v>
      </c>
      <c r="BZ6" s="21" t="str">
        <f>IF(BZ7="","",IF(BZ7="-","【-】","【"&amp;SUBSTITUTE(TEXT(BZ7,"#,##0.00"),"-","△")&amp;"】"))</f>
        <v>【97.82】</v>
      </c>
      <c r="CA6" s="22">
        <f>IF(CA7="",NA(),CA7)</f>
        <v>131.88999999999999</v>
      </c>
      <c r="CB6" s="22">
        <f t="shared" ref="CB6:CJ6" si="9">IF(CB7="",NA(),CB7)</f>
        <v>136.13999999999999</v>
      </c>
      <c r="CC6" s="22">
        <f t="shared" si="9"/>
        <v>151.47999999999999</v>
      </c>
      <c r="CD6" s="22">
        <f t="shared" si="9"/>
        <v>135.71</v>
      </c>
      <c r="CE6" s="22">
        <f t="shared" si="9"/>
        <v>137.24</v>
      </c>
      <c r="CF6" s="22">
        <f t="shared" si="9"/>
        <v>223.98</v>
      </c>
      <c r="CG6" s="22">
        <f t="shared" si="9"/>
        <v>225.09</v>
      </c>
      <c r="CH6" s="22">
        <f t="shared" si="9"/>
        <v>224.82</v>
      </c>
      <c r="CI6" s="22">
        <f t="shared" si="9"/>
        <v>230.85</v>
      </c>
      <c r="CJ6" s="22">
        <f t="shared" si="9"/>
        <v>230.21</v>
      </c>
      <c r="CK6" s="21" t="str">
        <f>IF(CK7="","",IF(CK7="-","【-】","【"&amp;SUBSTITUTE(TEXT(CK7,"#,##0.00"),"-","△")&amp;"】"))</f>
        <v>【177.56】</v>
      </c>
      <c r="CL6" s="22">
        <f>IF(CL7="",NA(),CL7)</f>
        <v>63.25</v>
      </c>
      <c r="CM6" s="22">
        <f t="shared" ref="CM6:CU6" si="10">IF(CM7="",NA(),CM7)</f>
        <v>67.2</v>
      </c>
      <c r="CN6" s="22">
        <f t="shared" si="10"/>
        <v>66.260000000000005</v>
      </c>
      <c r="CO6" s="22">
        <f t="shared" si="10"/>
        <v>63.17</v>
      </c>
      <c r="CP6" s="22">
        <f t="shared" si="10"/>
        <v>63.52</v>
      </c>
      <c r="CQ6" s="22">
        <f t="shared" si="10"/>
        <v>49.64</v>
      </c>
      <c r="CR6" s="22">
        <f t="shared" si="10"/>
        <v>49.38</v>
      </c>
      <c r="CS6" s="22">
        <f t="shared" si="10"/>
        <v>50.09</v>
      </c>
      <c r="CT6" s="22">
        <f t="shared" si="10"/>
        <v>50.1</v>
      </c>
      <c r="CU6" s="22">
        <f t="shared" si="10"/>
        <v>49.76</v>
      </c>
      <c r="CV6" s="21" t="str">
        <f>IF(CV7="","",IF(CV7="-","【-】","【"&amp;SUBSTITUTE(TEXT(CV7,"#,##0.00"),"-","△")&amp;"】"))</f>
        <v>【59.81】</v>
      </c>
      <c r="CW6" s="22">
        <f>IF(CW7="",NA(),CW7)</f>
        <v>84.19</v>
      </c>
      <c r="CX6" s="22">
        <f t="shared" ref="CX6:DF6" si="11">IF(CX7="",NA(),CX7)</f>
        <v>85.37</v>
      </c>
      <c r="CY6" s="22">
        <f t="shared" si="11"/>
        <v>85.52</v>
      </c>
      <c r="CZ6" s="22">
        <f t="shared" si="11"/>
        <v>89.35</v>
      </c>
      <c r="DA6" s="22">
        <f t="shared" si="11"/>
        <v>88.86</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61.78</v>
      </c>
      <c r="DI6" s="22">
        <f t="shared" ref="DI6:DQ6" si="12">IF(DI7="",NA(),DI7)</f>
        <v>59.62</v>
      </c>
      <c r="DJ6" s="22">
        <f t="shared" si="12"/>
        <v>60.42</v>
      </c>
      <c r="DK6" s="22">
        <f t="shared" si="12"/>
        <v>60.77</v>
      </c>
      <c r="DL6" s="22">
        <f t="shared" si="12"/>
        <v>59.59</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2">
        <f t="shared" si="13"/>
        <v>45.86</v>
      </c>
      <c r="DV6" s="22">
        <f t="shared" si="13"/>
        <v>45.86</v>
      </c>
      <c r="DW6" s="22">
        <f t="shared" si="13"/>
        <v>45.59</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0.13</v>
      </c>
      <c r="EE6" s="22">
        <f t="shared" ref="EE6:EM6" si="14">IF(EE7="",NA(),EE7)</f>
        <v>0.15</v>
      </c>
      <c r="EF6" s="22">
        <f t="shared" si="14"/>
        <v>0.87</v>
      </c>
      <c r="EG6" s="22">
        <f t="shared" si="14"/>
        <v>0.84</v>
      </c>
      <c r="EH6" s="22">
        <f t="shared" si="14"/>
        <v>0.76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454061</v>
      </c>
      <c r="D7" s="24">
        <v>46</v>
      </c>
      <c r="E7" s="24">
        <v>1</v>
      </c>
      <c r="F7" s="24">
        <v>0</v>
      </c>
      <c r="G7" s="24">
        <v>1</v>
      </c>
      <c r="H7" s="24" t="s">
        <v>93</v>
      </c>
      <c r="I7" s="24" t="s">
        <v>94</v>
      </c>
      <c r="J7" s="24" t="s">
        <v>95</v>
      </c>
      <c r="K7" s="24" t="s">
        <v>96</v>
      </c>
      <c r="L7" s="24" t="s">
        <v>97</v>
      </c>
      <c r="M7" s="24" t="s">
        <v>98</v>
      </c>
      <c r="N7" s="25" t="s">
        <v>99</v>
      </c>
      <c r="O7" s="25">
        <v>72.349999999999994</v>
      </c>
      <c r="P7" s="25">
        <v>97.56</v>
      </c>
      <c r="Q7" s="25">
        <v>3630</v>
      </c>
      <c r="R7" s="25">
        <v>10148</v>
      </c>
      <c r="S7" s="25">
        <v>102.11</v>
      </c>
      <c r="T7" s="25">
        <v>99.38</v>
      </c>
      <c r="U7" s="25">
        <v>9271</v>
      </c>
      <c r="V7" s="25">
        <v>31.22</v>
      </c>
      <c r="W7" s="25">
        <v>296.95999999999998</v>
      </c>
      <c r="X7" s="25">
        <v>143.78</v>
      </c>
      <c r="Y7" s="25">
        <v>131.55000000000001</v>
      </c>
      <c r="Z7" s="25">
        <v>116.92</v>
      </c>
      <c r="AA7" s="25">
        <v>133.12</v>
      </c>
      <c r="AB7" s="25">
        <v>130.52000000000001</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835.19</v>
      </c>
      <c r="AU7" s="25">
        <v>1003.33</v>
      </c>
      <c r="AV7" s="25">
        <v>1021.74</v>
      </c>
      <c r="AW7" s="25">
        <v>852.33</v>
      </c>
      <c r="AX7" s="25">
        <v>816.87</v>
      </c>
      <c r="AY7" s="25">
        <v>301.04000000000002</v>
      </c>
      <c r="AZ7" s="25">
        <v>305.08</v>
      </c>
      <c r="BA7" s="25">
        <v>305.33999999999997</v>
      </c>
      <c r="BB7" s="25">
        <v>310.01</v>
      </c>
      <c r="BC7" s="25">
        <v>311.12</v>
      </c>
      <c r="BD7" s="25">
        <v>243.36</v>
      </c>
      <c r="BE7" s="25">
        <v>188.03</v>
      </c>
      <c r="BF7" s="25">
        <v>256.36</v>
      </c>
      <c r="BG7" s="25">
        <v>256.66000000000003</v>
      </c>
      <c r="BH7" s="25">
        <v>270.45999999999998</v>
      </c>
      <c r="BI7" s="25">
        <v>278.55</v>
      </c>
      <c r="BJ7" s="25">
        <v>551.62</v>
      </c>
      <c r="BK7" s="25">
        <v>585.59</v>
      </c>
      <c r="BL7" s="25">
        <v>561.34</v>
      </c>
      <c r="BM7" s="25">
        <v>538.33000000000004</v>
      </c>
      <c r="BN7" s="25">
        <v>515.14</v>
      </c>
      <c r="BO7" s="25">
        <v>265.93</v>
      </c>
      <c r="BP7" s="25">
        <v>128.36000000000001</v>
      </c>
      <c r="BQ7" s="25">
        <v>122.1</v>
      </c>
      <c r="BR7" s="25">
        <v>111.11</v>
      </c>
      <c r="BS7" s="25">
        <v>124.31</v>
      </c>
      <c r="BT7" s="25">
        <v>123.83</v>
      </c>
      <c r="BU7" s="25">
        <v>87.11</v>
      </c>
      <c r="BV7" s="25">
        <v>82.78</v>
      </c>
      <c r="BW7" s="25">
        <v>84.82</v>
      </c>
      <c r="BX7" s="25">
        <v>82.29</v>
      </c>
      <c r="BY7" s="25">
        <v>84.16</v>
      </c>
      <c r="BZ7" s="25">
        <v>97.82</v>
      </c>
      <c r="CA7" s="25">
        <v>131.88999999999999</v>
      </c>
      <c r="CB7" s="25">
        <v>136.13999999999999</v>
      </c>
      <c r="CC7" s="25">
        <v>151.47999999999999</v>
      </c>
      <c r="CD7" s="25">
        <v>135.71</v>
      </c>
      <c r="CE7" s="25">
        <v>137.24</v>
      </c>
      <c r="CF7" s="25">
        <v>223.98</v>
      </c>
      <c r="CG7" s="25">
        <v>225.09</v>
      </c>
      <c r="CH7" s="25">
        <v>224.82</v>
      </c>
      <c r="CI7" s="25">
        <v>230.85</v>
      </c>
      <c r="CJ7" s="25">
        <v>230.21</v>
      </c>
      <c r="CK7" s="25">
        <v>177.56</v>
      </c>
      <c r="CL7" s="25">
        <v>63.25</v>
      </c>
      <c r="CM7" s="25">
        <v>67.2</v>
      </c>
      <c r="CN7" s="25">
        <v>66.260000000000005</v>
      </c>
      <c r="CO7" s="25">
        <v>63.17</v>
      </c>
      <c r="CP7" s="25">
        <v>63.52</v>
      </c>
      <c r="CQ7" s="25">
        <v>49.64</v>
      </c>
      <c r="CR7" s="25">
        <v>49.38</v>
      </c>
      <c r="CS7" s="25">
        <v>50.09</v>
      </c>
      <c r="CT7" s="25">
        <v>50.1</v>
      </c>
      <c r="CU7" s="25">
        <v>49.76</v>
      </c>
      <c r="CV7" s="25">
        <v>59.81</v>
      </c>
      <c r="CW7" s="25">
        <v>84.19</v>
      </c>
      <c r="CX7" s="25">
        <v>85.37</v>
      </c>
      <c r="CY7" s="25">
        <v>85.52</v>
      </c>
      <c r="CZ7" s="25">
        <v>89.35</v>
      </c>
      <c r="DA7" s="25">
        <v>88.86</v>
      </c>
      <c r="DB7" s="25">
        <v>78.09</v>
      </c>
      <c r="DC7" s="25">
        <v>78.010000000000005</v>
      </c>
      <c r="DD7" s="25">
        <v>77.599999999999994</v>
      </c>
      <c r="DE7" s="25">
        <v>77.3</v>
      </c>
      <c r="DF7" s="25">
        <v>76.64</v>
      </c>
      <c r="DG7" s="25">
        <v>89.42</v>
      </c>
      <c r="DH7" s="25">
        <v>61.78</v>
      </c>
      <c r="DI7" s="25">
        <v>59.62</v>
      </c>
      <c r="DJ7" s="25">
        <v>60.42</v>
      </c>
      <c r="DK7" s="25">
        <v>60.77</v>
      </c>
      <c r="DL7" s="25">
        <v>59.59</v>
      </c>
      <c r="DM7" s="25">
        <v>47.31</v>
      </c>
      <c r="DN7" s="25">
        <v>47.5</v>
      </c>
      <c r="DO7" s="25">
        <v>48.41</v>
      </c>
      <c r="DP7" s="25">
        <v>50.02</v>
      </c>
      <c r="DQ7" s="25">
        <v>51.38</v>
      </c>
      <c r="DR7" s="25">
        <v>52.02</v>
      </c>
      <c r="DS7" s="25">
        <v>0</v>
      </c>
      <c r="DT7" s="25">
        <v>0</v>
      </c>
      <c r="DU7" s="25">
        <v>45.86</v>
      </c>
      <c r="DV7" s="25">
        <v>45.86</v>
      </c>
      <c r="DW7" s="25">
        <v>45.59</v>
      </c>
      <c r="DX7" s="25">
        <v>16.77</v>
      </c>
      <c r="DY7" s="25">
        <v>17.399999999999999</v>
      </c>
      <c r="DZ7" s="25">
        <v>18.64</v>
      </c>
      <c r="EA7" s="25">
        <v>19.510000000000002</v>
      </c>
      <c r="EB7" s="25">
        <v>21.6</v>
      </c>
      <c r="EC7" s="25">
        <v>25.37</v>
      </c>
      <c r="ED7" s="25">
        <v>0.13</v>
      </c>
      <c r="EE7" s="25">
        <v>0.15</v>
      </c>
      <c r="EF7" s="25">
        <v>0.87</v>
      </c>
      <c r="EG7" s="25">
        <v>0.84</v>
      </c>
      <c r="EH7" s="25">
        <v>0.76</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2025-01-29T12:03:41Z</cp:lastPrinted>
  <dcterms:created xsi:type="dcterms:W3CDTF">2025-01-24T06:56:12Z</dcterms:created>
  <dcterms:modified xsi:type="dcterms:W3CDTF">2025-02-27T02:14:50Z</dcterms:modified>
  <cp:category/>
</cp:coreProperties>
</file>