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簡水\"/>
    </mc:Choice>
  </mc:AlternateContent>
  <xr:revisionPtr revIDLastSave="0" documentId="13_ncr:1_{3B0AA238-A55B-4B80-B728-81BEB7E2B6C4}" xr6:coauthVersionLast="47" xr6:coauthVersionMax="47" xr10:uidLastSave="{00000000-0000-0000-0000-000000000000}"/>
  <workbookProtection workbookAlgorithmName="SHA-512" workbookHashValue="fJoECY5Q7lraXTM7SgWgp8DX6/JFabjGUWoarB4LVX+3aQ1eGdhx6uEaR4hflhQStqhYpb9ZRPJGJQpKCxjQTw==" workbookSaltValue="R8/KgH7lLtIxRZHtzXUwr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G85" i="4"/>
  <c r="F85" i="4"/>
  <c r="E85" i="4"/>
  <c r="BB10" i="4"/>
  <c r="AT10" i="4"/>
  <c r="AL10" i="4"/>
  <c r="W10" i="4"/>
  <c r="BB8" i="4"/>
  <c r="AT8" i="4"/>
  <c r="AL8" i="4"/>
  <c r="P8" i="4"/>
  <c r="I8" i="4"/>
  <c r="B8" i="4"/>
  <c r="B6" i="4"/>
</calcChain>
</file>

<file path=xl/sharedStrings.xml><?xml version="1.0" encoding="utf-8"?>
<sst xmlns="http://schemas.openxmlformats.org/spreadsheetml/2006/main" count="228" uniqueCount="111">
  <si>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</si>
  <si>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</si>
  <si>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</si>
  <si>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</si>
  <si>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</si>
  <si>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</si>
  <si>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全体総括</t>
    <rPh sb="0" eb="2">
      <t>ゼンタイ</t>
    </rPh>
    <rPh sb="2" eb="4">
      <t>ソウカツ</t>
    </rPh>
    <phoneticPr fontId="1"/>
  </si>
  <si>
    <r>
      <t>面積(km</t>
    </r>
    <r>
      <rPr>
        <b/>
        <vertAlign val="superscript"/>
        <sz val="11"/>
        <color theme="1"/>
        <rFont val="ＭＳ ゴシック"/>
        <family val="3"/>
        <charset val="128"/>
      </rPr>
      <t>2</t>
    </r>
    <r>
      <rPr>
        <b/>
        <sz val="11"/>
        <color theme="1"/>
        <rFont val="ＭＳ ゴシック"/>
        <family val="3"/>
        <charset val="128"/>
      </rPr>
      <t>)</t>
    </r>
  </si>
  <si>
    <t>1⑤</t>
  </si>
  <si>
    <t>2. 老朽化の状況</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</si>
  <si>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</si>
  <si>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</si>
  <si>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</si>
  <si>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</si>
  <si>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</si>
  <si>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</si>
  <si>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</si>
  <si>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</si>
  <si>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</si>
  <si>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</si>
  <si>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</si>
  <si>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</si>
  <si>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C3</t>
  </si>
  <si>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</si>
  <si>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</si>
  <si>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</si>
  <si>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</si>
  <si>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</si>
  <si>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</si>
  <si>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</si>
  <si>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</si>
  <si>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</si>
  <si>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</si>
  <si>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</si>
  <si>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</si>
  <si>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</si>
  <si>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</si>
  <si>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</si>
  <si>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</si>
  <si>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</si>
  <si>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</si>
  <si>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</si>
  <si>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</si>
  <si>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</si>
  <si>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</si>
  <si>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</si>
  <si>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</si>
  <si>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</si>
  <si>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</si>
  <si>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</si>
  <si>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</si>
  <si>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</si>
  <si>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</si>
  <si>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</si>
  <si>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</si>
  <si>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</si>
  <si>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</si>
  <si>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</si>
  <si>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</si>
  <si>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</si>
  <si>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</si>
  <si>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</si>
  <si>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</si>
  <si>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</si>
  <si>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</si>
  <si>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</si>
  <si>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</si>
  <si>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</si>
  <si>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</si>
  <si>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</si>
  <si>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</si>
  <si>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</si>
  <si>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</si>
  <si>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</si>
  <si>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</si>
  <si>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</si>
  <si>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</si>
  <si>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</si>
  <si>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</si>
  <si>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</si>
  <si>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</si>
  <si>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</si>
  <si>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　簡易水道施設の大半は昭和60年代以降に設置されており、「管路経年化率」は全国平均および類似団体平均と比較して低く、現在の「管路更新率」も低い水準で推移しています。
　しかし、今後増大することが予想される老朽化への対策については、新たな交付金等を活用した財源確保が厳しい状況にあるため、過疎債や企業債等を活用し計画的に事業を実施することで事業費の平準化を行う必要があります。</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</si>
  <si>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</si>
  <si>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</si>
  <si>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</si>
  <si>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</si>
  <si>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</si>
  <si>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</si>
  <si>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</si>
  <si>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</si>
  <si>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</si>
  <si>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</si>
  <si>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</si>
  <si>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</si>
  <si>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日向市</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</si>
  <si>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</si>
  <si>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</si>
  <si>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</si>
  <si>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</si>
  <si>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</si>
  <si>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</si>
  <si>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</si>
  <si>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</si>
  <si>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</si>
  <si>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</si>
  <si>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</si>
  <si>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</si>
  <si>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</si>
  <si>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地方公営企業法を適用して5年目の決算となりますが、一般会計からの繰入金が大きな財源であり、給水収益や企業債だけでは費用を賄うことが困難な状況が続いています。法適用前から給水人口の減少が続いており、今後さらに減少が加速することや施設の老朽化が進むことが予想され、安定した水の供給のためには更なる施設の統廃合や老朽管路更新をはじめとする施設整備が重要です。
　令和4年度に料金改定を実施したことで、今後数年間は本年度と同程度の収入が見込まれますが、長期的には人口減少により料金収入が減少すると予測しています。
　したがって、持続可能な簡易水道事業経営のためには、更なる事業効率化や新たな財源確保に努めるとともに、適切な施設の維持管理や更新・耐震化に取り組む必要があります。</t>
    <rPh sb="69" eb="71">
      <t>ジョウキョウ</t>
    </rPh>
    <rPh sb="72" eb="78">
      <t>ツヅイテイ</t>
    </rPh>
    <phoneticPr fontId="1"/>
  </si>
  <si>
    <r>
      <t>　本市では令和5年1月に水道料金の増額改定を行いました。水道料金の基本料金減免事業を実施した令和4年度と比較すると、給水収益は34.7％増加しました。
　これにより「経常収支比率」は例年に比べて大幅に上昇しています。「流動比率」と共に100％を超え、累積欠損金はありません。「企業債残高対給水収益比率」は、給水収益の増加によって令和3年度までの水準よりもさらに減少しました。
　また、令和5年度は一部の水源において原水に浮遊物が流入する事象が発生しました。その対策事業によって経常費用が大幅に増加ししたため「給水原価」は101.50ポイント上昇しました。給水収益は増加したものの、本事象による費用の増加やその財源となった一般会計からの繰入金の増加により、「料金回収率」は昨年度と同水準となりました。</t>
    </r>
    <r>
      <rPr>
        <sz val="11"/>
        <color theme="1"/>
        <rFont val="ＭＳ ゴシック"/>
        <family val="3"/>
        <charset val="128"/>
      </rPr>
      <t xml:space="preserve">
　「施設利用率」は、平成24年に認可変更届を行い、簡易水道施設の統廃合を実施し利用率の適正化を図りましたが、逓減している状況です。
　「有収率」については、ほとんどの施設が昭和60年代以降に設置した施設であることと、配水量の常時監視により早期の漏水対応に努めた結果、類似団体等の平均を上回った数値になっています。
</t>
    </r>
    <rPh sb="198" eb="200">
      <t>イチブ</t>
    </rPh>
    <rPh sb="201" eb="203">
      <t>スイゲン</t>
    </rPh>
    <rPh sb="218" eb="220">
      <t>ジショウ</t>
    </rPh>
    <rPh sb="232" eb="234">
      <t>ジギョウ</t>
    </rPh>
    <rPh sb="254" eb="258">
      <t>キュウス</t>
    </rPh>
    <rPh sb="270" eb="272">
      <t>ジョウショウ</t>
    </rPh>
    <rPh sb="277" eb="281">
      <t>キュウス</t>
    </rPh>
    <rPh sb="282" eb="284">
      <t>ゾウカ</t>
    </rPh>
    <rPh sb="290" eb="293">
      <t>ホンジ</t>
    </rPh>
    <rPh sb="296" eb="298">
      <t>ヒヨウ</t>
    </rPh>
    <rPh sb="299" eb="301">
      <t>ゾ</t>
    </rPh>
    <rPh sb="304" eb="306">
      <t>ザ</t>
    </rPh>
    <rPh sb="310" eb="314">
      <t>イッパ</t>
    </rPh>
    <rPh sb="317" eb="320">
      <t>クリイレキン</t>
    </rPh>
    <rPh sb="321" eb="323">
      <t>ゾウカ</t>
    </rPh>
    <rPh sb="328" eb="333">
      <t>リョウキン</t>
    </rPh>
    <rPh sb="335" eb="338">
      <t>サクネンド</t>
    </rPh>
    <rPh sb="339" eb="342">
      <t>ドウスイジュン</t>
    </rPh>
    <rPh sb="404" eb="406">
      <t>テイゲン</t>
    </rPh>
    <rPh sb="410" eb="41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</si>
</sst>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0.04</c:v>
                </c:pt>
                <c:pt idx="2" formatCode="#,##0.00;&quot;△&quot;#,##0.00">
                  <c:v>0</c:v>
                </c:pt>
                <c:pt idx="3">
                  <c:v>0.37</c:v>
                </c:pt>
                <c:pt idx="4">
                  <c:v>0.03</c:v>
                </c:pt>
              </c:numCache>
            </c:numRef>
          </c:val>
          <c:extLst>
            <c:ext xmlns:c16="http://schemas.microsoft.com/office/drawing/2014/chart" uri="{C3380CC4-5D6E-409C-BE32-E72D297353CC}">
              <c16:uniqueId val="{00000000-20AF-4F8E-BA6A-84185F6B1A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20AF-4F8E-BA6A-84185F6B1A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58.57</c:v>
                </c:pt>
                <c:pt idx="1">
                  <c:v>59.51</c:v>
                </c:pt>
                <c:pt idx="2">
                  <c:v>58.26</c:v>
                </c:pt>
                <c:pt idx="3">
                  <c:v>56.28</c:v>
                </c:pt>
                <c:pt idx="4">
                  <c:v>54.82</c:v>
                </c:pt>
              </c:numCache>
            </c:numRef>
          </c:val>
          <c:extLst>
            <c:ext xmlns:c16="http://schemas.microsoft.com/office/drawing/2014/chart" uri="{C3380CC4-5D6E-409C-BE32-E72D297353CC}">
              <c16:uniqueId val="{00000000-4258-427B-A0A5-02EC2E1B89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49.01</c:v>
                </c:pt>
                <c:pt idx="1">
                  <c:v>48.86</c:v>
                </c:pt>
                <c:pt idx="2">
                  <c:v>49</c:v>
                </c:pt>
                <c:pt idx="3">
                  <c:v>50.07</c:v>
                </c:pt>
                <c:pt idx="4">
                  <c:v>53.4</c:v>
                </c:pt>
              </c:numCache>
            </c:numRef>
          </c:val>
          <c:smooth val="0"/>
          <c:extLst>
            <c:ext xmlns:c16="http://schemas.microsoft.com/office/drawing/2014/chart" uri="{C3380CC4-5D6E-409C-BE32-E72D297353CC}">
              <c16:uniqueId val="{00000001-4258-427B-A0A5-02EC2E1B89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86.2</c:v>
                </c:pt>
                <c:pt idx="1">
                  <c:v>86.19</c:v>
                </c:pt>
                <c:pt idx="2">
                  <c:v>86.14</c:v>
                </c:pt>
                <c:pt idx="3">
                  <c:v>86.1</c:v>
                </c:pt>
                <c:pt idx="4">
                  <c:v>86.04</c:v>
                </c:pt>
              </c:numCache>
            </c:numRef>
          </c:val>
          <c:extLst>
            <c:ext xmlns:c16="http://schemas.microsoft.com/office/drawing/2014/chart" uri="{C3380CC4-5D6E-409C-BE32-E72D297353CC}">
              <c16:uniqueId val="{00000000-3C57-490E-83DF-A062162456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76.569999999999993</c:v>
                </c:pt>
                <c:pt idx="1">
                  <c:v>76.48</c:v>
                </c:pt>
                <c:pt idx="2">
                  <c:v>75.64</c:v>
                </c:pt>
                <c:pt idx="3">
                  <c:v>75.7</c:v>
                </c:pt>
                <c:pt idx="4">
                  <c:v>72.53</c:v>
                </c:pt>
              </c:numCache>
            </c:numRef>
          </c:val>
          <c:smooth val="0"/>
          <c:extLst>
            <c:ext xmlns:c16="http://schemas.microsoft.com/office/drawing/2014/chart" uri="{C3380CC4-5D6E-409C-BE32-E72D297353CC}">
              <c16:uniqueId val="{00000001-3C57-490E-83DF-A062162456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102.64</c:v>
                </c:pt>
                <c:pt idx="1">
                  <c:v>105.03</c:v>
                </c:pt>
                <c:pt idx="2">
                  <c:v>102.65</c:v>
                </c:pt>
                <c:pt idx="3">
                  <c:v>102.46</c:v>
                </c:pt>
                <c:pt idx="4">
                  <c:v>133.51</c:v>
                </c:pt>
              </c:numCache>
            </c:numRef>
          </c:val>
          <c:extLst>
            <c:ext xmlns:c16="http://schemas.microsoft.com/office/drawing/2014/chart" uri="{C3380CC4-5D6E-409C-BE32-E72D297353CC}">
              <c16:uniqueId val="{00000000-E55B-477E-9EF1-F774249524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105.45</c:v>
                </c:pt>
                <c:pt idx="1">
                  <c:v>103.82</c:v>
                </c:pt>
                <c:pt idx="2">
                  <c:v>105.75</c:v>
                </c:pt>
                <c:pt idx="3">
                  <c:v>105.52</c:v>
                </c:pt>
                <c:pt idx="4">
                  <c:v>103.1</c:v>
                </c:pt>
              </c:numCache>
            </c:numRef>
          </c:val>
          <c:smooth val="0"/>
          <c:extLst>
            <c:ext xmlns:c16="http://schemas.microsoft.com/office/drawing/2014/chart" uri="{C3380CC4-5D6E-409C-BE32-E72D297353CC}">
              <c16:uniqueId val="{00000001-E55B-477E-9EF1-F774249524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6.23</c:v>
                </c:pt>
                <c:pt idx="1">
                  <c:v>12.06</c:v>
                </c:pt>
                <c:pt idx="2">
                  <c:v>15.85</c:v>
                </c:pt>
                <c:pt idx="3">
                  <c:v>20.55</c:v>
                </c:pt>
                <c:pt idx="4">
                  <c:v>25.09</c:v>
                </c:pt>
              </c:numCache>
            </c:numRef>
          </c:val>
          <c:extLst>
            <c:ext xmlns:c16="http://schemas.microsoft.com/office/drawing/2014/chart" uri="{C3380CC4-5D6E-409C-BE32-E72D297353CC}">
              <c16:uniqueId val="{00000000-86FE-4080-8091-5D7F2D530E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49.34</c:v>
                </c:pt>
                <c:pt idx="1">
                  <c:v>39.409999999999997</c:v>
                </c:pt>
                <c:pt idx="2">
                  <c:v>41.18</c:v>
                </c:pt>
                <c:pt idx="3">
                  <c:v>42.98</c:v>
                </c:pt>
                <c:pt idx="4">
                  <c:v>40.46</c:v>
                </c:pt>
              </c:numCache>
            </c:numRef>
          </c:val>
          <c:smooth val="0"/>
          <c:extLst>
            <c:ext xmlns:c16="http://schemas.microsoft.com/office/drawing/2014/chart" uri="{C3380CC4-5D6E-409C-BE32-E72D297353CC}">
              <c16:uniqueId val="{00000001-86FE-4080-8091-5D7F2D530E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2.99</c:v>
                </c:pt>
                <c:pt idx="1">
                  <c:v>2.97</c:v>
                </c:pt>
                <c:pt idx="2">
                  <c:v>2.97</c:v>
                </c:pt>
                <c:pt idx="3">
                  <c:v>2.0499999999999998</c:v>
                </c:pt>
                <c:pt idx="4">
                  <c:v>2.0499999999999998</c:v>
                </c:pt>
              </c:numCache>
            </c:numRef>
          </c:val>
          <c:extLst>
            <c:ext xmlns:c16="http://schemas.microsoft.com/office/drawing/2014/chart" uri="{C3380CC4-5D6E-409C-BE32-E72D297353CC}">
              <c16:uniqueId val="{00000000-D7D3-4AFE-804C-CCC61CE689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22.75</c:v>
                </c:pt>
                <c:pt idx="1">
                  <c:v>20.97</c:v>
                </c:pt>
                <c:pt idx="2">
                  <c:v>21.65</c:v>
                </c:pt>
                <c:pt idx="3">
                  <c:v>23.24</c:v>
                </c:pt>
                <c:pt idx="4">
                  <c:v>22.77</c:v>
                </c:pt>
              </c:numCache>
            </c:numRef>
          </c:val>
          <c:smooth val="0"/>
          <c:extLst>
            <c:ext xmlns:c16="http://schemas.microsoft.com/office/drawing/2014/chart" uri="{C3380CC4-5D6E-409C-BE32-E72D297353CC}">
              <c16:uniqueId val="{00000001-D7D3-4AFE-804C-CCC61CE689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04-4742-AF0B-5EE6C67D24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29.38</c:v>
                </c:pt>
                <c:pt idx="1">
                  <c:v>31.54</c:v>
                </c:pt>
                <c:pt idx="2">
                  <c:v>31.15</c:v>
                </c:pt>
                <c:pt idx="3">
                  <c:v>30.01</c:v>
                </c:pt>
                <c:pt idx="4">
                  <c:v>27.32</c:v>
                </c:pt>
              </c:numCache>
            </c:numRef>
          </c:val>
          <c:smooth val="0"/>
          <c:extLst>
            <c:ext xmlns:c16="http://schemas.microsoft.com/office/drawing/2014/chart" uri="{C3380CC4-5D6E-409C-BE32-E72D297353CC}">
              <c16:uniqueId val="{00000001-B604-4742-AF0B-5EE6C67D24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118.48</c:v>
                </c:pt>
                <c:pt idx="1">
                  <c:v>188.22</c:v>
                </c:pt>
                <c:pt idx="2">
                  <c:v>230.9</c:v>
                </c:pt>
                <c:pt idx="3">
                  <c:v>299.38</c:v>
                </c:pt>
                <c:pt idx="4">
                  <c:v>288.87</c:v>
                </c:pt>
              </c:numCache>
            </c:numRef>
          </c:val>
          <c:extLst>
            <c:ext xmlns:c16="http://schemas.microsoft.com/office/drawing/2014/chart" uri="{C3380CC4-5D6E-409C-BE32-E72D297353CC}">
              <c16:uniqueId val="{00000000-A414-4ECF-87B9-EAAEEAC7A9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413.82</c:v>
                </c:pt>
                <c:pt idx="1">
                  <c:v>302.22000000000003</c:v>
                </c:pt>
                <c:pt idx="2">
                  <c:v>263.45</c:v>
                </c:pt>
                <c:pt idx="3">
                  <c:v>249.43</c:v>
                </c:pt>
                <c:pt idx="4">
                  <c:v>217.55</c:v>
                </c:pt>
              </c:numCache>
            </c:numRef>
          </c:val>
          <c:smooth val="0"/>
          <c:extLst>
            <c:ext xmlns:c16="http://schemas.microsoft.com/office/drawing/2014/chart" uri="{C3380CC4-5D6E-409C-BE32-E72D297353CC}">
              <c16:uniqueId val="{00000001-A414-4ECF-87B9-EAAEEAC7A9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592.14</c:v>
                </c:pt>
                <c:pt idx="1">
                  <c:v>560.09</c:v>
                </c:pt>
                <c:pt idx="2">
                  <c:v>585.04999999999995</c:v>
                </c:pt>
                <c:pt idx="3">
                  <c:v>675.08</c:v>
                </c:pt>
                <c:pt idx="4">
                  <c:v>448.43</c:v>
                </c:pt>
              </c:numCache>
            </c:numRef>
          </c:val>
          <c:extLst>
            <c:ext xmlns:c16="http://schemas.microsoft.com/office/drawing/2014/chart" uri="{C3380CC4-5D6E-409C-BE32-E72D297353CC}">
              <c16:uniqueId val="{00000000-39A0-4205-91EF-CAA8620E09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698.55</c:v>
                </c:pt>
                <c:pt idx="1">
                  <c:v>970.36</c:v>
                </c:pt>
                <c:pt idx="2">
                  <c:v>940.22</c:v>
                </c:pt>
                <c:pt idx="3">
                  <c:v>922.05</c:v>
                </c:pt>
                <c:pt idx="4">
                  <c:v>916.17</c:v>
                </c:pt>
              </c:numCache>
            </c:numRef>
          </c:val>
          <c:smooth val="0"/>
          <c:extLst>
            <c:ext xmlns:c16="http://schemas.microsoft.com/office/drawing/2014/chart" uri="{C3380CC4-5D6E-409C-BE32-E72D297353CC}">
              <c16:uniqueId val="{00000001-39A0-4205-91EF-CAA8620E09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60.67</c:v>
                </c:pt>
                <c:pt idx="1">
                  <c:v>61.36</c:v>
                </c:pt>
                <c:pt idx="2">
                  <c:v>58.51</c:v>
                </c:pt>
                <c:pt idx="3">
                  <c:v>47.58</c:v>
                </c:pt>
                <c:pt idx="4">
                  <c:v>46.93</c:v>
                </c:pt>
              </c:numCache>
            </c:numRef>
          </c:val>
          <c:extLst>
            <c:ext xmlns:c16="http://schemas.microsoft.com/office/drawing/2014/chart" uri="{C3380CC4-5D6E-409C-BE32-E72D297353CC}">
              <c16:uniqueId val="{00000000-3B79-4187-B517-104F982F63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73.7</c:v>
                </c:pt>
                <c:pt idx="1">
                  <c:v>64.52</c:v>
                </c:pt>
                <c:pt idx="2">
                  <c:v>66.8</c:v>
                </c:pt>
                <c:pt idx="3">
                  <c:v>64.39</c:v>
                </c:pt>
                <c:pt idx="4">
                  <c:v>63.95</c:v>
                </c:pt>
              </c:numCache>
            </c:numRef>
          </c:val>
          <c:smooth val="0"/>
          <c:extLst>
            <c:ext xmlns:c16="http://schemas.microsoft.com/office/drawing/2014/chart" uri="{C3380CC4-5D6E-409C-BE32-E72D297353CC}">
              <c16:uniqueId val="{00000001-3B79-4187-B517-104F982F63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237.6</c:v>
                </c:pt>
                <c:pt idx="1">
                  <c:v>235.94</c:v>
                </c:pt>
                <c:pt idx="2">
                  <c:v>248.5</c:v>
                </c:pt>
                <c:pt idx="3">
                  <c:v>254.33</c:v>
                </c:pt>
                <c:pt idx="4">
                  <c:v>355.83</c:v>
                </c:pt>
              </c:numCache>
            </c:numRef>
          </c:val>
          <c:extLst>
            <c:ext xmlns:c16="http://schemas.microsoft.com/office/drawing/2014/chart" uri="{C3380CC4-5D6E-409C-BE32-E72D297353CC}">
              <c16:uniqueId val="{00000000-330F-4292-AEFD-596621C73C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261.02</c:v>
                </c:pt>
                <c:pt idx="1">
                  <c:v>270.68</c:v>
                </c:pt>
                <c:pt idx="2">
                  <c:v>268.88</c:v>
                </c:pt>
                <c:pt idx="3">
                  <c:v>258.89999999999998</c:v>
                </c:pt>
                <c:pt idx="4">
                  <c:v>263.56</c:v>
                </c:pt>
              </c:numCache>
            </c:numRef>
          </c:val>
          <c:smooth val="0"/>
          <c:extLst>
            <c:ext xmlns:c16="http://schemas.microsoft.com/office/drawing/2014/chart" uri="{C3380CC4-5D6E-409C-BE32-E72D297353CC}">
              <c16:uniqueId val="{00000001-330F-4292-AEFD-596621C73C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【103.05】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【30.22】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【179.30】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【1,042.45】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【71.52】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【53.73】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【285.48】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【57.74】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【38.43】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【19.16】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【0.49】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Normal="80" zoomScaleSheetLayoutView="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日向市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3"/>
      <c r="D7" s="33"/>
      <c r="E7" s="33"/>
      <c r="F7" s="33"/>
      <c r="G7" s="33"/>
      <c r="H7" s="33"/>
      <c r="I7" s="32" t="s">
        <v>10</v>
      </c>
      <c r="J7" s="33"/>
      <c r="K7" s="33"/>
      <c r="L7" s="33"/>
      <c r="M7" s="33"/>
      <c r="N7" s="33"/>
      <c r="O7" s="34"/>
      <c r="P7" s="35" t="s">
        <v>2</v>
      </c>
      <c r="Q7" s="35"/>
      <c r="R7" s="35"/>
      <c r="S7" s="35"/>
      <c r="T7" s="35"/>
      <c r="U7" s="35"/>
      <c r="V7" s="35"/>
      <c r="W7" s="35" t="s">
        <v>12</v>
      </c>
      <c r="X7" s="35"/>
      <c r="Y7" s="35"/>
      <c r="Z7" s="35"/>
      <c r="AA7" s="35"/>
      <c r="AB7" s="35"/>
      <c r="AC7" s="35"/>
      <c r="AD7" s="35" t="s">
        <v>5</v>
      </c>
      <c r="AE7" s="35"/>
      <c r="AF7" s="35"/>
      <c r="AG7" s="35"/>
      <c r="AH7" s="35"/>
      <c r="AI7" s="35"/>
      <c r="AJ7" s="35"/>
      <c r="AK7" s="2"/>
      <c r="AL7" s="35" t="s">
        <v>13</v>
      </c>
      <c r="AM7" s="35"/>
      <c r="AN7" s="35"/>
      <c r="AO7" s="35"/>
      <c r="AP7" s="35"/>
      <c r="AQ7" s="35"/>
      <c r="AR7" s="35"/>
      <c r="AS7" s="35"/>
      <c r="AT7" s="32" t="s">
        <v>7</v>
      </c>
      <c r="AU7" s="33"/>
      <c r="AV7" s="33"/>
      <c r="AW7" s="33"/>
      <c r="AX7" s="33"/>
      <c r="AY7" s="33"/>
      <c r="AZ7" s="33"/>
      <c r="BA7" s="33"/>
      <c r="BB7" s="35" t="s">
        <v>16</v>
      </c>
      <c r="BC7" s="35"/>
      <c r="BD7" s="35"/>
      <c r="BE7" s="35"/>
      <c r="BF7" s="35"/>
      <c r="BG7" s="35"/>
      <c r="BH7" s="35"/>
      <c r="BI7" s="35"/>
      <c r="BJ7" s="3"/>
      <c r="BK7" s="3"/>
      <c r="BL7" s="36" t="s">
        <v>17</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簡易水道事業</v>
      </c>
      <c r="Q8" s="42"/>
      <c r="R8" s="42"/>
      <c r="S8" s="42"/>
      <c r="T8" s="42"/>
      <c r="U8" s="42"/>
      <c r="V8" s="42"/>
      <c r="W8" s="42" t="str">
        <f>データ!$L$6</f>
        <v>C3</v>
      </c>
      <c r="X8" s="42"/>
      <c r="Y8" s="42"/>
      <c r="Z8" s="42"/>
      <c r="AA8" s="42"/>
      <c r="AB8" s="42"/>
      <c r="AC8" s="42"/>
      <c r="AD8" s="42" t="str">
        <f>データ!$M$6</f>
        <v>非設置</v>
      </c>
      <c r="AE8" s="42"/>
      <c r="AF8" s="42"/>
      <c r="AG8" s="42"/>
      <c r="AH8" s="42"/>
      <c r="AI8" s="42"/>
      <c r="AJ8" s="42"/>
      <c r="AK8" s="2"/>
      <c r="AL8" s="43">
        <f>データ!$R$6</f>
        <v>58687</v>
      </c>
      <c r="AM8" s="43"/>
      <c r="AN8" s="43"/>
      <c r="AO8" s="43"/>
      <c r="AP8" s="43"/>
      <c r="AQ8" s="43"/>
      <c r="AR8" s="43"/>
      <c r="AS8" s="43"/>
      <c r="AT8" s="44">
        <f>データ!$S$6</f>
        <v>336.89</v>
      </c>
      <c r="AU8" s="45"/>
      <c r="AV8" s="45"/>
      <c r="AW8" s="45"/>
      <c r="AX8" s="45"/>
      <c r="AY8" s="45"/>
      <c r="AZ8" s="45"/>
      <c r="BA8" s="45"/>
      <c r="BB8" s="46">
        <f>データ!$T$6</f>
        <v>174.2</v>
      </c>
      <c r="BC8" s="46"/>
      <c r="BD8" s="46"/>
      <c r="BE8" s="46"/>
      <c r="BF8" s="46"/>
      <c r="BG8" s="46"/>
      <c r="BH8" s="46"/>
      <c r="BI8" s="46"/>
      <c r="BJ8" s="3"/>
      <c r="BK8" s="3"/>
      <c r="BL8" s="47" t="s">
        <v>11</v>
      </c>
      <c r="BM8" s="48"/>
      <c r="BN8" s="49" t="s">
        <v>19</v>
      </c>
      <c r="BO8" s="49"/>
      <c r="BP8" s="49"/>
      <c r="BQ8" s="49"/>
      <c r="BR8" s="49"/>
      <c r="BS8" s="49"/>
      <c r="BT8" s="49"/>
      <c r="BU8" s="49"/>
      <c r="BV8" s="49"/>
      <c r="BW8" s="49"/>
      <c r="BX8" s="49"/>
      <c r="BY8" s="50"/>
    </row>
    <row r="9" spans="1:78" ht="18.75" customHeight="1" x14ac:dyDescent="0.2">
      <c r="A9" s="2"/>
      <c r="B9" s="32" t="s">
        <v>20</v>
      </c>
      <c r="C9" s="33"/>
      <c r="D9" s="33"/>
      <c r="E9" s="33"/>
      <c r="F9" s="33"/>
      <c r="G9" s="33"/>
      <c r="H9" s="33"/>
      <c r="I9" s="32" t="s">
        <v>23</v>
      </c>
      <c r="J9" s="33"/>
      <c r="K9" s="33"/>
      <c r="L9" s="33"/>
      <c r="M9" s="33"/>
      <c r="N9" s="33"/>
      <c r="O9" s="34"/>
      <c r="P9" s="35" t="s">
        <v>24</v>
      </c>
      <c r="Q9" s="35"/>
      <c r="R9" s="35"/>
      <c r="S9" s="35"/>
      <c r="T9" s="35"/>
      <c r="U9" s="35"/>
      <c r="V9" s="35"/>
      <c r="W9" s="35" t="s">
        <v>21</v>
      </c>
      <c r="X9" s="35"/>
      <c r="Y9" s="35"/>
      <c r="Z9" s="35"/>
      <c r="AA9" s="35"/>
      <c r="AB9" s="35"/>
      <c r="AC9" s="35"/>
      <c r="AD9" s="2"/>
      <c r="AE9" s="2"/>
      <c r="AF9" s="2"/>
      <c r="AG9" s="2"/>
      <c r="AH9" s="2"/>
      <c r="AI9" s="2"/>
      <c r="AJ9" s="2"/>
      <c r="AK9" s="2"/>
      <c r="AL9" s="35" t="s">
        <v>27</v>
      </c>
      <c r="AM9" s="35"/>
      <c r="AN9" s="35"/>
      <c r="AO9" s="35"/>
      <c r="AP9" s="35"/>
      <c r="AQ9" s="35"/>
      <c r="AR9" s="35"/>
      <c r="AS9" s="35"/>
      <c r="AT9" s="32" t="s">
        <v>29</v>
      </c>
      <c r="AU9" s="33"/>
      <c r="AV9" s="33"/>
      <c r="AW9" s="33"/>
      <c r="AX9" s="33"/>
      <c r="AY9" s="33"/>
      <c r="AZ9" s="33"/>
      <c r="BA9" s="33"/>
      <c r="BB9" s="35" t="s">
        <v>15</v>
      </c>
      <c r="BC9" s="35"/>
      <c r="BD9" s="35"/>
      <c r="BE9" s="35"/>
      <c r="BF9" s="35"/>
      <c r="BG9" s="35"/>
      <c r="BH9" s="35"/>
      <c r="BI9" s="35"/>
      <c r="BJ9" s="3"/>
      <c r="BK9" s="3"/>
      <c r="BL9" s="51" t="s">
        <v>31</v>
      </c>
      <c r="BM9" s="52"/>
      <c r="BN9" s="53" t="s">
        <v>32</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68.569999999999993</v>
      </c>
      <c r="J10" s="45"/>
      <c r="K10" s="45"/>
      <c r="L10" s="45"/>
      <c r="M10" s="45"/>
      <c r="N10" s="45"/>
      <c r="O10" s="55"/>
      <c r="P10" s="46">
        <f>データ!$P$6</f>
        <v>4.43</v>
      </c>
      <c r="Q10" s="46"/>
      <c r="R10" s="46"/>
      <c r="S10" s="46"/>
      <c r="T10" s="46"/>
      <c r="U10" s="46"/>
      <c r="V10" s="46"/>
      <c r="W10" s="43">
        <f>データ!$Q$6</f>
        <v>2750</v>
      </c>
      <c r="X10" s="43"/>
      <c r="Y10" s="43"/>
      <c r="Z10" s="43"/>
      <c r="AA10" s="43"/>
      <c r="AB10" s="43"/>
      <c r="AC10" s="43"/>
      <c r="AD10" s="2"/>
      <c r="AE10" s="2"/>
      <c r="AF10" s="2"/>
      <c r="AG10" s="2"/>
      <c r="AH10" s="2"/>
      <c r="AI10" s="2"/>
      <c r="AJ10" s="2"/>
      <c r="AK10" s="2"/>
      <c r="AL10" s="43">
        <f>データ!$U$6</f>
        <v>2580</v>
      </c>
      <c r="AM10" s="43"/>
      <c r="AN10" s="43"/>
      <c r="AO10" s="43"/>
      <c r="AP10" s="43"/>
      <c r="AQ10" s="43"/>
      <c r="AR10" s="43"/>
      <c r="AS10" s="43"/>
      <c r="AT10" s="44">
        <f>データ!$V$6</f>
        <v>17.07</v>
      </c>
      <c r="AU10" s="45"/>
      <c r="AV10" s="45"/>
      <c r="AW10" s="45"/>
      <c r="AX10" s="45"/>
      <c r="AY10" s="45"/>
      <c r="AZ10" s="45"/>
      <c r="BA10" s="45"/>
      <c r="BB10" s="46">
        <f>データ!$W$6</f>
        <v>151.13999999999999</v>
      </c>
      <c r="BC10" s="46"/>
      <c r="BD10" s="46"/>
      <c r="BE10" s="46"/>
      <c r="BF10" s="46"/>
      <c r="BG10" s="46"/>
      <c r="BH10" s="46"/>
      <c r="BI10" s="46"/>
      <c r="BJ10" s="2"/>
      <c r="BK10" s="2"/>
      <c r="BL10" s="56" t="s">
        <v>34</v>
      </c>
      <c r="BM10" s="57"/>
      <c r="BN10" s="58" t="s">
        <v>36</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37</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38</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40</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41</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82</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9"/>
      <c r="BN58" s="79"/>
      <c r="BO58" s="79"/>
      <c r="BP58" s="79"/>
      <c r="BQ58" s="79"/>
      <c r="BR58" s="79"/>
      <c r="BS58" s="79"/>
      <c r="BT58" s="79"/>
      <c r="BU58" s="79"/>
      <c r="BV58" s="79"/>
      <c r="BW58" s="79"/>
      <c r="BX58" s="79"/>
      <c r="BY58" s="79"/>
      <c r="BZ58" s="8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9"/>
      <c r="BN59" s="79"/>
      <c r="BO59" s="79"/>
      <c r="BP59" s="79"/>
      <c r="BQ59" s="79"/>
      <c r="BR59" s="79"/>
      <c r="BS59" s="79"/>
      <c r="BT59" s="79"/>
      <c r="BU59" s="79"/>
      <c r="BV59" s="79"/>
      <c r="BW59" s="79"/>
      <c r="BX59" s="79"/>
      <c r="BY59" s="79"/>
      <c r="BZ59" s="80"/>
    </row>
    <row r="60" spans="1:78" ht="13.5" customHeight="1" x14ac:dyDescent="0.2">
      <c r="A60" s="2"/>
      <c r="B60" s="66" t="s">
        <v>9</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9"/>
      <c r="BN60" s="79"/>
      <c r="BO60" s="79"/>
      <c r="BP60" s="79"/>
      <c r="BQ60" s="79"/>
      <c r="BR60" s="79"/>
      <c r="BS60" s="79"/>
      <c r="BT60" s="79"/>
      <c r="BU60" s="79"/>
      <c r="BV60" s="79"/>
      <c r="BW60" s="79"/>
      <c r="BX60" s="79"/>
      <c r="BY60" s="79"/>
      <c r="BZ60" s="80"/>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6</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109</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2">
      <c r="C83" s="10"/>
    </row>
    <row r="84" spans="1:78" hidden="1" x14ac:dyDescent="0.2">
      <c r="B84" s="6" t="s">
        <v>43</v>
      </c>
      <c r="C84" s="6"/>
      <c r="D84" s="6"/>
      <c r="E84" s="6" t="s">
        <v>44</v>
      </c>
      <c r="F84" s="6" t="s">
        <v>46</v>
      </c>
      <c r="G84" s="6" t="s">
        <v>48</v>
      </c>
      <c r="H84" s="6" t="s">
        <v>42</v>
      </c>
      <c r="I84" s="6" t="s">
        <v>8</v>
      </c>
      <c r="J84" s="6" t="s">
        <v>26</v>
      </c>
      <c r="K84" s="6" t="s">
        <v>49</v>
      </c>
      <c r="L84" s="6" t="s">
        <v>50</v>
      </c>
      <c r="M84" s="6" t="s">
        <v>33</v>
      </c>
      <c r="N84" s="6" t="s">
        <v>52</v>
      </c>
      <c r="O84" s="6" t="s">
        <v>54</v>
      </c>
    </row>
    <row r="85" spans="1:78" hidden="1" x14ac:dyDescent="0.2">
      <c r="B85" s="6"/>
      <c r="C85" s="6"/>
      <c r="D85" s="6"/>
      <c r="E85" s="6" t="str">
        <f>データ!AH6</f>
        <v>【103.05】</v>
      </c>
      <c r="F85" s="6" t="str">
        <f>データ!AS6</f>
        <v>【30.22】</v>
      </c>
      <c r="G85" s="6" t="str">
        <f>データ!BD6</f>
        <v>【179.30】</v>
      </c>
      <c r="H85" s="6" t="str">
        <f>データ!BO6</f>
        <v>【1,042.45】</v>
      </c>
      <c r="I85" s="6" t="str">
        <f>データ!BZ6</f>
        <v>【57.74】</v>
      </c>
      <c r="J85" s="6" t="str">
        <f>データ!CK6</f>
        <v>【285.48】</v>
      </c>
      <c r="K85" s="6" t="str">
        <f>データ!CV6</f>
        <v>【53.73】</v>
      </c>
      <c r="L85" s="6" t="str">
        <f>データ!DG6</f>
        <v>【71.52】</v>
      </c>
      <c r="M85" s="6" t="str">
        <f>データ!DR6</f>
        <v>【38.43】</v>
      </c>
      <c r="N85" s="6" t="str">
        <f>データ!EC6</f>
        <v>【19.16】</v>
      </c>
      <c r="O85" s="6" t="str">
        <f>データ!EN6</f>
        <v>【0.49】</v>
      </c>
    </row>
  </sheetData>
  <sheetProtection algorithmName="SHA-512" hashValue="RiXdxwlvqRljq5cqAh/V4qs0nMg2jmLO0+VLOluw/80g6B5z+Cr6exbj4Y6WnkXxIlC0uZ0m2qW2StCFtLm4qg==" saltValue="FJh64Z294Qx08rE8F1pqY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47</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56</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18</v>
      </c>
      <c r="B3" s="17" t="s">
        <v>51</v>
      </c>
      <c r="C3" s="17" t="s">
        <v>58</v>
      </c>
      <c r="D3" s="17" t="s">
        <v>59</v>
      </c>
      <c r="E3" s="17" t="s">
        <v>4</v>
      </c>
      <c r="F3" s="17" t="s">
        <v>3</v>
      </c>
      <c r="G3" s="17" t="s">
        <v>25</v>
      </c>
      <c r="H3" s="86" t="s">
        <v>30</v>
      </c>
      <c r="I3" s="87"/>
      <c r="J3" s="87"/>
      <c r="K3" s="87"/>
      <c r="L3" s="87"/>
      <c r="M3" s="87"/>
      <c r="N3" s="87"/>
      <c r="O3" s="87"/>
      <c r="P3" s="87"/>
      <c r="Q3" s="87"/>
      <c r="R3" s="87"/>
      <c r="S3" s="87"/>
      <c r="T3" s="87"/>
      <c r="U3" s="87"/>
      <c r="V3" s="87"/>
      <c r="W3" s="88"/>
      <c r="X3" s="84" t="s">
        <v>55</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9</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60</v>
      </c>
      <c r="B4" s="18"/>
      <c r="C4" s="18"/>
      <c r="D4" s="18"/>
      <c r="E4" s="18"/>
      <c r="F4" s="18"/>
      <c r="G4" s="18"/>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45</v>
      </c>
      <c r="AJ4" s="85"/>
      <c r="AK4" s="85"/>
      <c r="AL4" s="85"/>
      <c r="AM4" s="85"/>
      <c r="AN4" s="85"/>
      <c r="AO4" s="85"/>
      <c r="AP4" s="85"/>
      <c r="AQ4" s="85"/>
      <c r="AR4" s="85"/>
      <c r="AS4" s="85"/>
      <c r="AT4" s="85" t="s">
        <v>39</v>
      </c>
      <c r="AU4" s="85"/>
      <c r="AV4" s="85"/>
      <c r="AW4" s="85"/>
      <c r="AX4" s="85"/>
      <c r="AY4" s="85"/>
      <c r="AZ4" s="85"/>
      <c r="BA4" s="85"/>
      <c r="BB4" s="85"/>
      <c r="BC4" s="85"/>
      <c r="BD4" s="85"/>
      <c r="BE4" s="85" t="s">
        <v>61</v>
      </c>
      <c r="BF4" s="85"/>
      <c r="BG4" s="85"/>
      <c r="BH4" s="85"/>
      <c r="BI4" s="85"/>
      <c r="BJ4" s="85"/>
      <c r="BK4" s="85"/>
      <c r="BL4" s="85"/>
      <c r="BM4" s="85"/>
      <c r="BN4" s="85"/>
      <c r="BO4" s="85"/>
      <c r="BP4" s="85" t="s">
        <v>35</v>
      </c>
      <c r="BQ4" s="85"/>
      <c r="BR4" s="85"/>
      <c r="BS4" s="85"/>
      <c r="BT4" s="85"/>
      <c r="BU4" s="85"/>
      <c r="BV4" s="85"/>
      <c r="BW4" s="85"/>
      <c r="BX4" s="85"/>
      <c r="BY4" s="85"/>
      <c r="BZ4" s="85"/>
      <c r="CA4" s="85" t="s">
        <v>63</v>
      </c>
      <c r="CB4" s="85"/>
      <c r="CC4" s="85"/>
      <c r="CD4" s="85"/>
      <c r="CE4" s="85"/>
      <c r="CF4" s="85"/>
      <c r="CG4" s="85"/>
      <c r="CH4" s="85"/>
      <c r="CI4" s="85"/>
      <c r="CJ4" s="85"/>
      <c r="CK4" s="85"/>
      <c r="CL4" s="85" t="s">
        <v>64</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62</v>
      </c>
      <c r="DT4" s="85"/>
      <c r="DU4" s="85"/>
      <c r="DV4" s="85"/>
      <c r="DW4" s="85"/>
      <c r="DX4" s="85"/>
      <c r="DY4" s="85"/>
      <c r="DZ4" s="85"/>
      <c r="EA4" s="85"/>
      <c r="EB4" s="85"/>
      <c r="EC4" s="85"/>
      <c r="ED4" s="85" t="s">
        <v>68</v>
      </c>
      <c r="EE4" s="85"/>
      <c r="EF4" s="85"/>
      <c r="EG4" s="85"/>
      <c r="EH4" s="85"/>
      <c r="EI4" s="85"/>
      <c r="EJ4" s="85"/>
      <c r="EK4" s="85"/>
      <c r="EL4" s="85"/>
      <c r="EM4" s="85"/>
      <c r="EN4" s="85"/>
    </row>
    <row r="5" spans="1:144" x14ac:dyDescent="0.2">
      <c r="A5" s="15" t="s">
        <v>28</v>
      </c>
      <c r="B5" s="19"/>
      <c r="C5" s="19"/>
      <c r="D5" s="19"/>
      <c r="E5" s="19"/>
      <c r="F5" s="19"/>
      <c r="G5" s="19"/>
      <c r="H5" s="24" t="s">
        <v>57</v>
      </c>
      <c r="I5" s="24" t="s">
        <v>69</v>
      </c>
      <c r="J5" s="24" t="s">
        <v>70</v>
      </c>
      <c r="K5" s="24" t="s">
        <v>71</v>
      </c>
      <c r="L5" s="24" t="s">
        <v>72</v>
      </c>
      <c r="M5" s="24" t="s">
        <v>5</v>
      </c>
      <c r="N5" s="24" t="s">
        <v>73</v>
      </c>
      <c r="O5" s="24" t="s">
        <v>74</v>
      </c>
      <c r="P5" s="24" t="s">
        <v>75</v>
      </c>
      <c r="Q5" s="24" t="s">
        <v>76</v>
      </c>
      <c r="R5" s="24" t="s">
        <v>77</v>
      </c>
      <c r="S5" s="24" t="s">
        <v>78</v>
      </c>
      <c r="T5" s="24" t="s">
        <v>65</v>
      </c>
      <c r="U5" s="24" t="s">
        <v>79</v>
      </c>
      <c r="V5" s="24" t="s">
        <v>80</v>
      </c>
      <c r="W5" s="24" t="s">
        <v>81</v>
      </c>
      <c r="X5" s="24" t="s">
        <v>83</v>
      </c>
      <c r="Y5" s="24" t="s">
        <v>84</v>
      </c>
      <c r="Z5" s="24" t="s">
        <v>85</v>
      </c>
      <c r="AA5" s="24" t="s">
        <v>86</v>
      </c>
      <c r="AB5" s="24" t="s">
        <v>87</v>
      </c>
      <c r="AC5" s="24" t="s">
        <v>88</v>
      </c>
      <c r="AD5" s="24" t="s">
        <v>90</v>
      </c>
      <c r="AE5" s="24" t="s">
        <v>91</v>
      </c>
      <c r="AF5" s="24" t="s">
        <v>92</v>
      </c>
      <c r="AG5" s="24" t="s">
        <v>93</v>
      </c>
      <c r="AH5" s="24" t="s">
        <v>43</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2">
      <c r="A6" s="15" t="s">
        <v>94</v>
      </c>
      <c r="B6" s="20">
        <f t="shared" ref="B6:W6" si="1">B7</f>
        <v>2023</v>
      </c>
      <c r="C6" s="20">
        <f t="shared" si="1"/>
        <v>452068</v>
      </c>
      <c r="D6" s="20">
        <f t="shared" si="1"/>
        <v>46</v>
      </c>
      <c r="E6" s="20">
        <f t="shared" si="1"/>
        <v>1</v>
      </c>
      <c r="F6" s="20">
        <f t="shared" si="1"/>
        <v>0</v>
      </c>
      <c r="G6" s="20">
        <f t="shared" si="1"/>
        <v>5</v>
      </c>
      <c r="H6" s="20" t="str">
        <f t="shared" si="1"/>
        <v>宮崎県　日向市</v>
      </c>
      <c r="I6" s="20" t="str">
        <f t="shared" si="1"/>
        <v>法適用</v>
      </c>
      <c r="J6" s="20" t="str">
        <f t="shared" si="1"/>
        <v>水道事業</v>
      </c>
      <c r="K6" s="20" t="str">
        <f t="shared" si="1"/>
        <v>簡易水道事業</v>
      </c>
      <c r="L6" s="20" t="str">
        <f t="shared" si="1"/>
        <v>C3</v>
      </c>
      <c r="M6" s="20" t="str">
        <f t="shared" si="1"/>
        <v>非設置</v>
      </c>
      <c r="N6" s="25" t="str">
        <f t="shared" si="1"/>
        <v>-</v>
      </c>
      <c r="O6" s="25">
        <f t="shared" si="1"/>
        <v>68.569999999999993</v>
      </c>
      <c r="P6" s="25">
        <f t="shared" si="1"/>
        <v>4.43</v>
      </c>
      <c r="Q6" s="25">
        <f t="shared" si="1"/>
        <v>2750</v>
      </c>
      <c r="R6" s="25">
        <f t="shared" si="1"/>
        <v>58687</v>
      </c>
      <c r="S6" s="25">
        <f t="shared" si="1"/>
        <v>336.89</v>
      </c>
      <c r="T6" s="25">
        <f t="shared" si="1"/>
        <v>174.2</v>
      </c>
      <c r="U6" s="25">
        <f t="shared" si="1"/>
        <v>2580</v>
      </c>
      <c r="V6" s="25">
        <f t="shared" si="1"/>
        <v>17.07</v>
      </c>
      <c r="W6" s="25">
        <f t="shared" si="1"/>
        <v>151.13999999999999</v>
      </c>
      <c r="X6" s="27">
        <f t="shared" ref="X6:AG6" si="2">IF(X7="",NA(),X7)</f>
        <v>102.64</v>
      </c>
      <c r="Y6" s="27">
        <f t="shared" si="2"/>
        <v>105.03</v>
      </c>
      <c r="Z6" s="27">
        <f t="shared" si="2"/>
        <v>102.65</v>
      </c>
      <c r="AA6" s="27">
        <f t="shared" si="2"/>
        <v>102.46</v>
      </c>
      <c r="AB6" s="27">
        <f t="shared" si="2"/>
        <v>133.51</v>
      </c>
      <c r="AC6" s="27">
        <f t="shared" si="2"/>
        <v>105.45</v>
      </c>
      <c r="AD6" s="27">
        <f t="shared" si="2"/>
        <v>103.82</v>
      </c>
      <c r="AE6" s="27">
        <f t="shared" si="2"/>
        <v>105.75</v>
      </c>
      <c r="AF6" s="27">
        <f t="shared" si="2"/>
        <v>105.52</v>
      </c>
      <c r="AG6" s="27">
        <f t="shared" si="2"/>
        <v>103.1</v>
      </c>
      <c r="AH6" s="25" t="str">
        <f>IF(AH7="","",IF(AH7="-","【-】","【"&amp;SUBSTITUTE(TEXT(AH7,"#,##0.00"),"-","△")&amp;"】"))</f>
        <v>【103.05】</v>
      </c>
      <c r="AI6" s="25">
        <f t="shared" ref="AI6:AR6" si="3">IF(AI7="",NA(),AI7)</f>
        <v>0</v>
      </c>
      <c r="AJ6" s="25">
        <f t="shared" si="3"/>
        <v>0</v>
      </c>
      <c r="AK6" s="25">
        <f t="shared" si="3"/>
        <v>0</v>
      </c>
      <c r="AL6" s="25">
        <f t="shared" si="3"/>
        <v>0</v>
      </c>
      <c r="AM6" s="25">
        <f t="shared" si="3"/>
        <v>0</v>
      </c>
      <c r="AN6" s="27">
        <f t="shared" si="3"/>
        <v>29.38</v>
      </c>
      <c r="AO6" s="27">
        <f t="shared" si="3"/>
        <v>31.54</v>
      </c>
      <c r="AP6" s="27">
        <f t="shared" si="3"/>
        <v>31.15</v>
      </c>
      <c r="AQ6" s="27">
        <f t="shared" si="3"/>
        <v>30.01</v>
      </c>
      <c r="AR6" s="27">
        <f t="shared" si="3"/>
        <v>27.32</v>
      </c>
      <c r="AS6" s="25" t="str">
        <f>IF(AS7="","",IF(AS7="-","【-】","【"&amp;SUBSTITUTE(TEXT(AS7,"#,##0.00"),"-","△")&amp;"】"))</f>
        <v>【30.22】</v>
      </c>
      <c r="AT6" s="27">
        <f t="shared" ref="AT6:BC6" si="4">IF(AT7="",NA(),AT7)</f>
        <v>118.48</v>
      </c>
      <c r="AU6" s="27">
        <f t="shared" si="4"/>
        <v>188.22</v>
      </c>
      <c r="AV6" s="27">
        <f t="shared" si="4"/>
        <v>230.9</v>
      </c>
      <c r="AW6" s="27">
        <f t="shared" si="4"/>
        <v>299.38</v>
      </c>
      <c r="AX6" s="27">
        <f t="shared" si="4"/>
        <v>288.87</v>
      </c>
      <c r="AY6" s="27">
        <f t="shared" si="4"/>
        <v>413.82</v>
      </c>
      <c r="AZ6" s="27">
        <f t="shared" si="4"/>
        <v>302.22000000000003</v>
      </c>
      <c r="BA6" s="27">
        <f t="shared" si="4"/>
        <v>263.45</v>
      </c>
      <c r="BB6" s="27">
        <f t="shared" si="4"/>
        <v>249.43</v>
      </c>
      <c r="BC6" s="27">
        <f t="shared" si="4"/>
        <v>217.55</v>
      </c>
      <c r="BD6" s="25" t="str">
        <f>IF(BD7="","",IF(BD7="-","【-】","【"&amp;SUBSTITUTE(TEXT(BD7,"#,##0.00"),"-","△")&amp;"】"))</f>
        <v>【179.30】</v>
      </c>
      <c r="BE6" s="27">
        <f t="shared" ref="BE6:BN6" si="5">IF(BE7="",NA(),BE7)</f>
        <v>592.14</v>
      </c>
      <c r="BF6" s="27">
        <f t="shared" si="5"/>
        <v>560.09</v>
      </c>
      <c r="BG6" s="27">
        <f t="shared" si="5"/>
        <v>585.04999999999995</v>
      </c>
      <c r="BH6" s="27">
        <f t="shared" si="5"/>
        <v>675.08</v>
      </c>
      <c r="BI6" s="27">
        <f t="shared" si="5"/>
        <v>448.43</v>
      </c>
      <c r="BJ6" s="27">
        <f t="shared" si="5"/>
        <v>698.55</v>
      </c>
      <c r="BK6" s="27">
        <f t="shared" si="5"/>
        <v>970.36</v>
      </c>
      <c r="BL6" s="27">
        <f t="shared" si="5"/>
        <v>940.22</v>
      </c>
      <c r="BM6" s="27">
        <f t="shared" si="5"/>
        <v>922.05</v>
      </c>
      <c r="BN6" s="27">
        <f t="shared" si="5"/>
        <v>916.17</v>
      </c>
      <c r="BO6" s="25" t="str">
        <f>IF(BO7="","",IF(BO7="-","【-】","【"&amp;SUBSTITUTE(TEXT(BO7,"#,##0.00"),"-","△")&amp;"】"))</f>
        <v>【1,042.45】</v>
      </c>
      <c r="BP6" s="27">
        <f t="shared" ref="BP6:BY6" si="6">IF(BP7="",NA(),BP7)</f>
        <v>60.67</v>
      </c>
      <c r="BQ6" s="27">
        <f t="shared" si="6"/>
        <v>61.36</v>
      </c>
      <c r="BR6" s="27">
        <f t="shared" si="6"/>
        <v>58.51</v>
      </c>
      <c r="BS6" s="27">
        <f t="shared" si="6"/>
        <v>47.58</v>
      </c>
      <c r="BT6" s="27">
        <f t="shared" si="6"/>
        <v>46.93</v>
      </c>
      <c r="BU6" s="27">
        <f t="shared" si="6"/>
        <v>73.7</v>
      </c>
      <c r="BV6" s="27">
        <f t="shared" si="6"/>
        <v>64.52</v>
      </c>
      <c r="BW6" s="27">
        <f t="shared" si="6"/>
        <v>66.8</v>
      </c>
      <c r="BX6" s="27">
        <f t="shared" si="6"/>
        <v>64.39</v>
      </c>
      <c r="BY6" s="27">
        <f t="shared" si="6"/>
        <v>63.95</v>
      </c>
      <c r="BZ6" s="25" t="str">
        <f>IF(BZ7="","",IF(BZ7="-","【-】","【"&amp;SUBSTITUTE(TEXT(BZ7,"#,##0.00"),"-","△")&amp;"】"))</f>
        <v>【57.74】</v>
      </c>
      <c r="CA6" s="27">
        <f t="shared" ref="CA6:CJ6" si="7">IF(CA7="",NA(),CA7)</f>
        <v>237.6</v>
      </c>
      <c r="CB6" s="27">
        <f t="shared" si="7"/>
        <v>235.94</v>
      </c>
      <c r="CC6" s="27">
        <f t="shared" si="7"/>
        <v>248.5</v>
      </c>
      <c r="CD6" s="27">
        <f t="shared" si="7"/>
        <v>254.33</v>
      </c>
      <c r="CE6" s="27">
        <f t="shared" si="7"/>
        <v>355.83</v>
      </c>
      <c r="CF6" s="27">
        <f t="shared" si="7"/>
        <v>261.02</v>
      </c>
      <c r="CG6" s="27">
        <f t="shared" si="7"/>
        <v>270.68</v>
      </c>
      <c r="CH6" s="27">
        <f t="shared" si="7"/>
        <v>268.88</v>
      </c>
      <c r="CI6" s="27">
        <f t="shared" si="7"/>
        <v>258.89999999999998</v>
      </c>
      <c r="CJ6" s="27">
        <f t="shared" si="7"/>
        <v>263.56</v>
      </c>
      <c r="CK6" s="25" t="str">
        <f>IF(CK7="","",IF(CK7="-","【-】","【"&amp;SUBSTITUTE(TEXT(CK7,"#,##0.00"),"-","△")&amp;"】"))</f>
        <v>【285.48】</v>
      </c>
      <c r="CL6" s="27">
        <f t="shared" ref="CL6:CU6" si="8">IF(CL7="",NA(),CL7)</f>
        <v>58.57</v>
      </c>
      <c r="CM6" s="27">
        <f t="shared" si="8"/>
        <v>59.51</v>
      </c>
      <c r="CN6" s="27">
        <f t="shared" si="8"/>
        <v>58.26</v>
      </c>
      <c r="CO6" s="27">
        <f t="shared" si="8"/>
        <v>56.28</v>
      </c>
      <c r="CP6" s="27">
        <f t="shared" si="8"/>
        <v>54.82</v>
      </c>
      <c r="CQ6" s="27">
        <f t="shared" si="8"/>
        <v>49.01</v>
      </c>
      <c r="CR6" s="27">
        <f t="shared" si="8"/>
        <v>48.86</v>
      </c>
      <c r="CS6" s="27">
        <f t="shared" si="8"/>
        <v>49</v>
      </c>
      <c r="CT6" s="27">
        <f t="shared" si="8"/>
        <v>50.07</v>
      </c>
      <c r="CU6" s="27">
        <f t="shared" si="8"/>
        <v>53.4</v>
      </c>
      <c r="CV6" s="25" t="str">
        <f>IF(CV7="","",IF(CV7="-","【-】","【"&amp;SUBSTITUTE(TEXT(CV7,"#,##0.00"),"-","△")&amp;"】"))</f>
        <v>【53.73】</v>
      </c>
      <c r="CW6" s="27">
        <f t="shared" ref="CW6:DF6" si="9">IF(CW7="",NA(),CW7)</f>
        <v>86.2</v>
      </c>
      <c r="CX6" s="27">
        <f t="shared" si="9"/>
        <v>86.19</v>
      </c>
      <c r="CY6" s="27">
        <f t="shared" si="9"/>
        <v>86.14</v>
      </c>
      <c r="CZ6" s="27">
        <f t="shared" si="9"/>
        <v>86.1</v>
      </c>
      <c r="DA6" s="27">
        <f t="shared" si="9"/>
        <v>86.04</v>
      </c>
      <c r="DB6" s="27">
        <f t="shared" si="9"/>
        <v>76.569999999999993</v>
      </c>
      <c r="DC6" s="27">
        <f t="shared" si="9"/>
        <v>76.48</v>
      </c>
      <c r="DD6" s="27">
        <f t="shared" si="9"/>
        <v>75.64</v>
      </c>
      <c r="DE6" s="27">
        <f t="shared" si="9"/>
        <v>75.7</v>
      </c>
      <c r="DF6" s="27">
        <f t="shared" si="9"/>
        <v>72.53</v>
      </c>
      <c r="DG6" s="25" t="str">
        <f>IF(DG7="","",IF(DG7="-","【-】","【"&amp;SUBSTITUTE(TEXT(DG7,"#,##0.00"),"-","△")&amp;"】"))</f>
        <v>【71.52】</v>
      </c>
      <c r="DH6" s="27">
        <f t="shared" ref="DH6:DQ6" si="10">IF(DH7="",NA(),DH7)</f>
        <v>6.23</v>
      </c>
      <c r="DI6" s="27">
        <f t="shared" si="10"/>
        <v>12.06</v>
      </c>
      <c r="DJ6" s="27">
        <f t="shared" si="10"/>
        <v>15.85</v>
      </c>
      <c r="DK6" s="27">
        <f t="shared" si="10"/>
        <v>20.55</v>
      </c>
      <c r="DL6" s="27">
        <f t="shared" si="10"/>
        <v>25.09</v>
      </c>
      <c r="DM6" s="27">
        <f t="shared" si="10"/>
        <v>49.34</v>
      </c>
      <c r="DN6" s="27">
        <f t="shared" si="10"/>
        <v>39.409999999999997</v>
      </c>
      <c r="DO6" s="27">
        <f t="shared" si="10"/>
        <v>41.18</v>
      </c>
      <c r="DP6" s="27">
        <f t="shared" si="10"/>
        <v>42.98</v>
      </c>
      <c r="DQ6" s="27">
        <f t="shared" si="10"/>
        <v>40.46</v>
      </c>
      <c r="DR6" s="25" t="str">
        <f>IF(DR7="","",IF(DR7="-","【-】","【"&amp;SUBSTITUTE(TEXT(DR7,"#,##0.00"),"-","△")&amp;"】"))</f>
        <v>【38.43】</v>
      </c>
      <c r="DS6" s="27">
        <f t="shared" ref="DS6:EB6" si="11">IF(DS7="",NA(),DS7)</f>
        <v>2.99</v>
      </c>
      <c r="DT6" s="27">
        <f t="shared" si="11"/>
        <v>2.97</v>
      </c>
      <c r="DU6" s="27">
        <f t="shared" si="11"/>
        <v>2.97</v>
      </c>
      <c r="DV6" s="27">
        <f t="shared" si="11"/>
        <v>2.0499999999999998</v>
      </c>
      <c r="DW6" s="27">
        <f t="shared" si="11"/>
        <v>2.0499999999999998</v>
      </c>
      <c r="DX6" s="27">
        <f t="shared" si="11"/>
        <v>22.75</v>
      </c>
      <c r="DY6" s="27">
        <f t="shared" si="11"/>
        <v>20.97</v>
      </c>
      <c r="DZ6" s="27">
        <f t="shared" si="11"/>
        <v>21.65</v>
      </c>
      <c r="EA6" s="27">
        <f t="shared" si="11"/>
        <v>23.24</v>
      </c>
      <c r="EB6" s="27">
        <f t="shared" si="11"/>
        <v>22.77</v>
      </c>
      <c r="EC6" s="25" t="str">
        <f>IF(EC7="","",IF(EC7="-","【-】","【"&amp;SUBSTITUTE(TEXT(EC7,"#,##0.00"),"-","△")&amp;"】"))</f>
        <v>【19.16】</v>
      </c>
      <c r="ED6" s="25">
        <f t="shared" ref="ED6:EM6" si="12">IF(ED7="",NA(),ED7)</f>
        <v>0</v>
      </c>
      <c r="EE6" s="27">
        <f t="shared" si="12"/>
        <v>0.04</v>
      </c>
      <c r="EF6" s="25">
        <f t="shared" si="12"/>
        <v>0</v>
      </c>
      <c r="EG6" s="27">
        <f t="shared" si="12"/>
        <v>0.37</v>
      </c>
      <c r="EH6" s="27">
        <f t="shared" si="12"/>
        <v>0.03</v>
      </c>
      <c r="EI6" s="27">
        <f t="shared" si="12"/>
        <v>0.43</v>
      </c>
      <c r="EJ6" s="27">
        <f t="shared" si="12"/>
        <v>1.1499999999999999</v>
      </c>
      <c r="EK6" s="27">
        <f t="shared" si="12"/>
        <v>0.28999999999999998</v>
      </c>
      <c r="EL6" s="27">
        <f t="shared" si="12"/>
        <v>0.39</v>
      </c>
      <c r="EM6" s="27">
        <f t="shared" si="12"/>
        <v>0.49</v>
      </c>
      <c r="EN6" s="25" t="str">
        <f>IF(EN7="","",IF(EN7="-","【-】","【"&amp;SUBSTITUTE(TEXT(EN7,"#,##0.00"),"-","△")&amp;"】"))</f>
        <v>【0.49】</v>
      </c>
    </row>
    <row r="7" spans="1:144" s="14" customFormat="1" x14ac:dyDescent="0.2">
      <c r="A7" s="15"/>
      <c r="B7" s="21">
        <v>2023</v>
      </c>
      <c r="C7" s="21">
        <v>452068</v>
      </c>
      <c r="D7" s="21">
        <v>46</v>
      </c>
      <c r="E7" s="21">
        <v>1</v>
      </c>
      <c r="F7" s="21">
        <v>0</v>
      </c>
      <c r="G7" s="21">
        <v>5</v>
      </c>
      <c r="H7" s="21" t="s">
        <v>95</v>
      </c>
      <c r="I7" s="21" t="s">
        <v>96</v>
      </c>
      <c r="J7" s="21" t="s">
        <v>97</v>
      </c>
      <c r="K7" s="21" t="s">
        <v>98</v>
      </c>
      <c r="L7" s="21" t="s">
        <v>22</v>
      </c>
      <c r="M7" s="21" t="s">
        <v>14</v>
      </c>
      <c r="N7" s="26" t="s">
        <v>99</v>
      </c>
      <c r="O7" s="26">
        <v>68.569999999999993</v>
      </c>
      <c r="P7" s="26">
        <v>4.43</v>
      </c>
      <c r="Q7" s="26">
        <v>2750</v>
      </c>
      <c r="R7" s="26">
        <v>58687</v>
      </c>
      <c r="S7" s="26">
        <v>336.89</v>
      </c>
      <c r="T7" s="26">
        <v>174.2</v>
      </c>
      <c r="U7" s="26">
        <v>2580</v>
      </c>
      <c r="V7" s="26">
        <v>17.07</v>
      </c>
      <c r="W7" s="26">
        <v>151.13999999999999</v>
      </c>
      <c r="X7" s="26">
        <v>102.64</v>
      </c>
      <c r="Y7" s="26">
        <v>105.03</v>
      </c>
      <c r="Z7" s="26">
        <v>102.65</v>
      </c>
      <c r="AA7" s="26">
        <v>102.46</v>
      </c>
      <c r="AB7" s="26">
        <v>133.51</v>
      </c>
      <c r="AC7" s="26">
        <v>105.45</v>
      </c>
      <c r="AD7" s="26">
        <v>103.82</v>
      </c>
      <c r="AE7" s="26">
        <v>105.75</v>
      </c>
      <c r="AF7" s="26">
        <v>105.52</v>
      </c>
      <c r="AG7" s="26">
        <v>103.1</v>
      </c>
      <c r="AH7" s="26">
        <v>103.05</v>
      </c>
      <c r="AI7" s="26">
        <v>0</v>
      </c>
      <c r="AJ7" s="26">
        <v>0</v>
      </c>
      <c r="AK7" s="26">
        <v>0</v>
      </c>
      <c r="AL7" s="26">
        <v>0</v>
      </c>
      <c r="AM7" s="26">
        <v>0</v>
      </c>
      <c r="AN7" s="26">
        <v>29.38</v>
      </c>
      <c r="AO7" s="26">
        <v>31.54</v>
      </c>
      <c r="AP7" s="26">
        <v>31.15</v>
      </c>
      <c r="AQ7" s="26">
        <v>30.01</v>
      </c>
      <c r="AR7" s="26">
        <v>27.32</v>
      </c>
      <c r="AS7" s="26">
        <v>30.22</v>
      </c>
      <c r="AT7" s="26">
        <v>118.48</v>
      </c>
      <c r="AU7" s="26">
        <v>188.22</v>
      </c>
      <c r="AV7" s="26">
        <v>230.9</v>
      </c>
      <c r="AW7" s="26">
        <v>299.38</v>
      </c>
      <c r="AX7" s="26">
        <v>288.87</v>
      </c>
      <c r="AY7" s="26">
        <v>413.82</v>
      </c>
      <c r="AZ7" s="26">
        <v>302.22000000000003</v>
      </c>
      <c r="BA7" s="26">
        <v>263.45</v>
      </c>
      <c r="BB7" s="26">
        <v>249.43</v>
      </c>
      <c r="BC7" s="26">
        <v>217.55</v>
      </c>
      <c r="BD7" s="26">
        <v>179.3</v>
      </c>
      <c r="BE7" s="26">
        <v>592.14</v>
      </c>
      <c r="BF7" s="26">
        <v>560.09</v>
      </c>
      <c r="BG7" s="26">
        <v>585.04999999999995</v>
      </c>
      <c r="BH7" s="26">
        <v>675.08</v>
      </c>
      <c r="BI7" s="26">
        <v>448.43</v>
      </c>
      <c r="BJ7" s="26">
        <v>698.55</v>
      </c>
      <c r="BK7" s="26">
        <v>970.36</v>
      </c>
      <c r="BL7" s="26">
        <v>940.22</v>
      </c>
      <c r="BM7" s="26">
        <v>922.05</v>
      </c>
      <c r="BN7" s="26">
        <v>916.17</v>
      </c>
      <c r="BO7" s="26">
        <v>1042.45</v>
      </c>
      <c r="BP7" s="26">
        <v>60.67</v>
      </c>
      <c r="BQ7" s="26">
        <v>61.36</v>
      </c>
      <c r="BR7" s="26">
        <v>58.51</v>
      </c>
      <c r="BS7" s="26">
        <v>47.58</v>
      </c>
      <c r="BT7" s="26">
        <v>46.93</v>
      </c>
      <c r="BU7" s="26">
        <v>73.7</v>
      </c>
      <c r="BV7" s="26">
        <v>64.52</v>
      </c>
      <c r="BW7" s="26">
        <v>66.8</v>
      </c>
      <c r="BX7" s="26">
        <v>64.39</v>
      </c>
      <c r="BY7" s="26">
        <v>63.95</v>
      </c>
      <c r="BZ7" s="26">
        <v>57.74</v>
      </c>
      <c r="CA7" s="26">
        <v>237.6</v>
      </c>
      <c r="CB7" s="26">
        <v>235.94</v>
      </c>
      <c r="CC7" s="26">
        <v>248.5</v>
      </c>
      <c r="CD7" s="26">
        <v>254.33</v>
      </c>
      <c r="CE7" s="26">
        <v>355.83</v>
      </c>
      <c r="CF7" s="26">
        <v>261.02</v>
      </c>
      <c r="CG7" s="26">
        <v>270.68</v>
      </c>
      <c r="CH7" s="26">
        <v>268.88</v>
      </c>
      <c r="CI7" s="26">
        <v>258.89999999999998</v>
      </c>
      <c r="CJ7" s="26">
        <v>263.56</v>
      </c>
      <c r="CK7" s="26">
        <v>285.48</v>
      </c>
      <c r="CL7" s="26">
        <v>58.57</v>
      </c>
      <c r="CM7" s="26">
        <v>59.51</v>
      </c>
      <c r="CN7" s="26">
        <v>58.26</v>
      </c>
      <c r="CO7" s="26">
        <v>56.28</v>
      </c>
      <c r="CP7" s="26">
        <v>54.82</v>
      </c>
      <c r="CQ7" s="26">
        <v>49.01</v>
      </c>
      <c r="CR7" s="26">
        <v>48.86</v>
      </c>
      <c r="CS7" s="26">
        <v>49</v>
      </c>
      <c r="CT7" s="26">
        <v>50.07</v>
      </c>
      <c r="CU7" s="26">
        <v>53.4</v>
      </c>
      <c r="CV7" s="26">
        <v>53.73</v>
      </c>
      <c r="CW7" s="26">
        <v>86.2</v>
      </c>
      <c r="CX7" s="26">
        <v>86.19</v>
      </c>
      <c r="CY7" s="26">
        <v>86.14</v>
      </c>
      <c r="CZ7" s="26">
        <v>86.1</v>
      </c>
      <c r="DA7" s="26">
        <v>86.04</v>
      </c>
      <c r="DB7" s="26">
        <v>76.569999999999993</v>
      </c>
      <c r="DC7" s="26">
        <v>76.48</v>
      </c>
      <c r="DD7" s="26">
        <v>75.64</v>
      </c>
      <c r="DE7" s="26">
        <v>75.7</v>
      </c>
      <c r="DF7" s="26">
        <v>72.53</v>
      </c>
      <c r="DG7" s="26">
        <v>71.52</v>
      </c>
      <c r="DH7" s="26">
        <v>6.23</v>
      </c>
      <c r="DI7" s="26">
        <v>12.06</v>
      </c>
      <c r="DJ7" s="26">
        <v>15.85</v>
      </c>
      <c r="DK7" s="26">
        <v>20.55</v>
      </c>
      <c r="DL7" s="26">
        <v>25.09</v>
      </c>
      <c r="DM7" s="26">
        <v>49.34</v>
      </c>
      <c r="DN7" s="26">
        <v>39.409999999999997</v>
      </c>
      <c r="DO7" s="26">
        <v>41.18</v>
      </c>
      <c r="DP7" s="26">
        <v>42.98</v>
      </c>
      <c r="DQ7" s="26">
        <v>40.46</v>
      </c>
      <c r="DR7" s="26">
        <v>38.43</v>
      </c>
      <c r="DS7" s="26">
        <v>2.99</v>
      </c>
      <c r="DT7" s="26">
        <v>2.97</v>
      </c>
      <c r="DU7" s="26">
        <v>2.97</v>
      </c>
      <c r="DV7" s="26">
        <v>2.0499999999999998</v>
      </c>
      <c r="DW7" s="26">
        <v>2.0499999999999998</v>
      </c>
      <c r="DX7" s="26">
        <v>22.75</v>
      </c>
      <c r="DY7" s="26">
        <v>20.97</v>
      </c>
      <c r="DZ7" s="26">
        <v>21.65</v>
      </c>
      <c r="EA7" s="26">
        <v>23.24</v>
      </c>
      <c r="EB7" s="26">
        <v>22.77</v>
      </c>
      <c r="EC7" s="26">
        <v>19.16</v>
      </c>
      <c r="ED7" s="26">
        <v>0</v>
      </c>
      <c r="EE7" s="26">
        <v>0.04</v>
      </c>
      <c r="EF7" s="26">
        <v>0</v>
      </c>
      <c r="EG7" s="26">
        <v>0.37</v>
      </c>
      <c r="EH7" s="26">
        <v>0.03</v>
      </c>
      <c r="EI7" s="26">
        <v>0.43</v>
      </c>
      <c r="EJ7" s="26">
        <v>1.1499999999999999</v>
      </c>
      <c r="EK7" s="26">
        <v>0.28999999999999998</v>
      </c>
      <c r="EL7" s="26">
        <v>0.39</v>
      </c>
      <c r="EM7" s="26">
        <v>0.49</v>
      </c>
      <c r="EN7" s="26">
        <v>0.49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51</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dcterms:created xsi:type="dcterms:W3CDTF">2025-01-24T06:56:04Z</dcterms:created>
  <dcterms:modified xsi:type="dcterms:W3CDTF">2025-02-27T02:16:24Z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2025-02-10T06:49:43Z</vt:filetime>
  </property>
</Properties>
</file>