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簡水\"/>
    </mc:Choice>
  </mc:AlternateContent>
  <xr:revisionPtr revIDLastSave="0" documentId="13_ncr:1_{86B096C3-98EC-4019-9503-F10425425F62}" xr6:coauthVersionLast="47" xr6:coauthVersionMax="47" xr10:uidLastSave="{00000000-0000-0000-0000-000000000000}"/>
  <workbookProtection workbookAlgorithmName="SHA-512" workbookHashValue="VxD3hyQspX7TduBPMoCyBIP8cGatMfVw/nd9FCT1diqAGQ4ywuOFr4rrQpGDwN8i4jP8VQNiWIKFv9S1gFXgEQ==" workbookSaltValue="t1GTZbqwKnGolXWVrqEY5g=="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BB10" i="4"/>
  <c r="AT10" i="4"/>
  <c r="AL10" i="4"/>
  <c r="W10" i="4"/>
  <c r="P10" i="4"/>
  <c r="B10" i="4"/>
  <c r="BB8" i="4"/>
  <c r="AT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<sst xmlns="http://schemas.openxmlformats.org/spreadsheetml/2006/main" count="228" uniqueCount="113">
  <si>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</si>
  <si>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</si>
  <si>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</si>
  <si>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</si>
  <si>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</si>
  <si>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</si>
  <si>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</si>
  <si>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</si>
  <si>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</si>
  <si>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</si>
  <si>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</si>
  <si>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</si>
  <si>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</si>
  <si>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</si>
  <si>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</si>
  <si>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</si>
  <si>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</si>
  <si>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</si>
  <si>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</si>
  <si>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</si>
  <si>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</si>
  <si>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</si>
  <si>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</si>
  <si>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</si>
  <si>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</si>
  <si>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</si>
  <si>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</si>
  <si>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</si>
  <si>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</si>
  <si>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</si>
  <si>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</si>
  <si>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</si>
  <si>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</si>
  <si>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</si>
  <si>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</si>
  <si>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</si>
  <si>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</si>
  <si>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</si>
  <si>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</si>
  <si>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</si>
  <si>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</si>
  <si>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</si>
  <si>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</si>
  <si>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</si>
  <si>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</si>
  <si>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</si>
  <si>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</si>
  <si>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</si>
  <si>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</si>
  <si>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</si>
  <si>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</si>
  <si>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</si>
  <si>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</si>
  <si>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</si>
  <si>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</si>
  <si>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</si>
  <si>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</si>
  <si>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</si>
  <si>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</si>
  <si>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</si>
  <si>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</si>
  <si>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</si>
  <si>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</si>
  <si>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</si>
  <si>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</si>
  <si>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</si>
  <si>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</si>
  <si>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</si>
  <si>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</si>
  <si>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</si>
  <si>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</si>
  <si>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</si>
  <si>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</si>
  <si>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</si>
  <si>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</si>
  <si>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</si>
  <si>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</si>
  <si>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</si>
  <si>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</si>
  <si>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</si>
  <si>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</si>
  <si>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</si>
  <si>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</si>
  <si>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</si>
  <si>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</si>
  <si>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</si>
  <si>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</si>
  <si>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</si>
  <si>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</si>
  <si>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</si>
  <si>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</si>
  <si>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</si>
  <si>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</si>
  <si>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西都市</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</si>
  <si>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</si>
  <si>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</si>
  <si>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</si>
  <si>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</si>
  <si>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</si>
  <si>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</si>
  <si>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</si>
  <si>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</si>
  <si>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</si>
  <si>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</si>
  <si>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</si>
  <si>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</si>
  <si>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</si>
  <si>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</si>
  <si>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</si>
  <si>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</si>
  <si>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xml:space="preserve"> 「経常収支比率」、「流動比率」は100％を上回っており、累積欠損金がなく「累積欠損金比率」は0％ですが、「料金回収率」が10.52％で100％を大きく下回っており、令和5年4月に料金を改定したものの料金収入では給水に係る費用を賄えていない状況です。また、簡易水道事業は給水人口が123人で経営規模が小さく、経常費用に対して有収水量が少ないため「給水原価」が高額となり、一般会計からの繰入金に依存している状況にあります。
 「企業債残高対給水収益比率」は、償還が進んでいるため減少傾向にありますが、全国平均及び類似団体平均を大きく上回っています。これは料金収入が少ない状況においても、安全で安定的に水を供給するためには浄水設備や送水管などの施設等が必要不可欠であるため、企業債を借入れて整備したことによるものです。
</t>
    </r>
    <r>
      <rPr>
        <sz val="11"/>
        <rFont val="ＭＳ ゴシック"/>
        <family val="3"/>
        <charset val="128"/>
      </rPr>
      <t xml:space="preserve"> 「施設利用率」は43.30％で全国平均及び類似団体平均以下となっており、令和5年度における最大稼働率は81.45％、負荷率は43.26％となっています。季節により稼働率が高くなるため、配水量の推移を見ながら施設の適正規模を判断する必要があります。</t>
    </r>
    <r>
      <rPr>
        <sz val="11"/>
        <color theme="1"/>
        <rFont val="ＭＳ ゴシック"/>
        <family val="3"/>
        <charset val="128"/>
      </rPr>
      <t xml:space="preserve">
 「有収率」は、全国平均及び類似団体平均以上ではありますが、給水量が少なく、小規模の漏水でも大きく変動するため、引き続き漏水調査等により有収率の向上を図り効率性を高める必要があります。</t>
    </r>
    <rPh sb="2" eb="4">
      <t>ケイジョウ</t>
    </rPh>
    <rPh sb="4" eb="6">
      <t>シュウシ</t>
    </rPh>
    <rPh sb="6" eb="8">
      <t>ヒリツ</t>
    </rPh>
    <rPh sb="11" eb="13">
      <t>リュウドウ</t>
    </rPh>
    <rPh sb="13" eb="15">
      <t>ヒリツ</t>
    </rPh>
    <rPh sb="22" eb="24">
      <t>ウワマワ</t>
    </rPh>
    <rPh sb="29" eb="31">
      <t>ルイセキ</t>
    </rPh>
    <rPh sb="31" eb="33">
      <t>ケッソン</t>
    </rPh>
    <rPh sb="33" eb="34">
      <t>キン</t>
    </rPh>
    <rPh sb="38" eb="40">
      <t>ルイセキ</t>
    </rPh>
    <rPh sb="40" eb="42">
      <t>ケッソン</t>
    </rPh>
    <rPh sb="42" eb="43">
      <t>キン</t>
    </rPh>
    <rPh sb="43" eb="45">
      <t>ヒリツ</t>
    </rPh>
    <rPh sb="54" eb="56">
      <t>リョウキン</t>
    </rPh>
    <rPh sb="56" eb="59">
      <t>カイシュウリツ</t>
    </rPh>
    <rPh sb="73" eb="74">
      <t>オオ</t>
    </rPh>
    <rPh sb="76" eb="78">
      <t>シタマワ</t>
    </rPh>
    <rPh sb="83" eb="85">
      <t>レイワ</t>
    </rPh>
    <rPh sb="86" eb="87">
      <t>ネン</t>
    </rPh>
    <rPh sb="88" eb="89">
      <t>ガツ</t>
    </rPh>
    <rPh sb="90" eb="92">
      <t>リョウキン</t>
    </rPh>
    <rPh sb="93" eb="95">
      <t>カイテイ</t>
    </rPh>
    <rPh sb="100" eb="104">
      <t>リョウキンシュウニュウ</t>
    </rPh>
    <rPh sb="106" eb="108">
      <t>キュウスイ</t>
    </rPh>
    <rPh sb="109" eb="110">
      <t>カカ</t>
    </rPh>
    <rPh sb="111" eb="113">
      <t>ヒヨウ</t>
    </rPh>
    <rPh sb="128" eb="130">
      <t>カンイ</t>
    </rPh>
    <rPh sb="130" eb="132">
      <t>スイドウ</t>
    </rPh>
    <rPh sb="132" eb="134">
      <t>ジギョウ</t>
    </rPh>
    <rPh sb="135" eb="139">
      <t>キュウスイジンコウ</t>
    </rPh>
    <rPh sb="143" eb="144">
      <t>ニン</t>
    </rPh>
    <rPh sb="145" eb="147">
      <t>ケイエイ</t>
    </rPh>
    <rPh sb="147" eb="149">
      <t>キボ</t>
    </rPh>
    <rPh sb="150" eb="151">
      <t>チイ</t>
    </rPh>
    <rPh sb="154" eb="156">
      <t>ケイジョウ</t>
    </rPh>
    <rPh sb="156" eb="158">
      <t>ヒヨウ</t>
    </rPh>
    <rPh sb="159" eb="160">
      <t>タイ</t>
    </rPh>
    <rPh sb="162" eb="163">
      <t>ユウ</t>
    </rPh>
    <rPh sb="163" eb="164">
      <t>シュウ</t>
    </rPh>
    <rPh sb="164" eb="166">
      <t>スイリョウ</t>
    </rPh>
    <rPh sb="167" eb="168">
      <t>スク</t>
    </rPh>
    <rPh sb="173" eb="175">
      <t>キュウスイ</t>
    </rPh>
    <rPh sb="175" eb="177">
      <t>ゲンカ</t>
    </rPh>
    <rPh sb="179" eb="181">
      <t>コウガク</t>
    </rPh>
    <rPh sb="213" eb="216">
      <t>キギョウサイ</t>
    </rPh>
    <rPh sb="216" eb="218">
      <t>ザンダカ</t>
    </rPh>
    <rPh sb="218" eb="219">
      <t>タイ</t>
    </rPh>
    <rPh sb="219" eb="221">
      <t>キュウスイ</t>
    </rPh>
    <rPh sb="221" eb="223">
      <t>シュウエキ</t>
    </rPh>
    <rPh sb="228" eb="230">
      <t>ショウカン</t>
    </rPh>
    <rPh sb="231" eb="232">
      <t>スス</t>
    </rPh>
    <rPh sb="238" eb="242">
      <t>ゲンショウケイコウ</t>
    </rPh>
    <rPh sb="249" eb="251">
      <t>ゼンコク</t>
    </rPh>
    <rPh sb="251" eb="253">
      <t>ヘイキン</t>
    </rPh>
    <rPh sb="253" eb="254">
      <t>オヨ</t>
    </rPh>
    <rPh sb="255" eb="257">
      <t>ルイジ</t>
    </rPh>
    <rPh sb="257" eb="259">
      <t>ダンタイ</t>
    </rPh>
    <rPh sb="259" eb="261">
      <t>ヘイキン</t>
    </rPh>
    <rPh sb="262" eb="263">
      <t>オオ</t>
    </rPh>
    <rPh sb="265" eb="267">
      <t>ウワマワ</t>
    </rPh>
    <rPh sb="276" eb="278">
      <t>リョウキン</t>
    </rPh>
    <rPh sb="278" eb="280">
      <t>シュウニュウ</t>
    </rPh>
    <rPh sb="281" eb="282">
      <t>スク</t>
    </rPh>
    <rPh sb="284" eb="286">
      <t>ジョウキョウ</t>
    </rPh>
    <rPh sb="292" eb="294">
      <t>アンゼン</t>
    </rPh>
    <rPh sb="295" eb="298">
      <t>アンテイテキ</t>
    </rPh>
    <rPh sb="299" eb="300">
      <t>ミズ</t>
    </rPh>
    <rPh sb="301" eb="303">
      <t>キョウキュウ</t>
    </rPh>
    <rPh sb="309" eb="311">
      <t>ジョウスイ</t>
    </rPh>
    <rPh sb="311" eb="313">
      <t>セツビ</t>
    </rPh>
    <rPh sb="314" eb="317">
      <t>ソウスイカン</t>
    </rPh>
    <rPh sb="320" eb="323">
      <t>シセツトウ</t>
    </rPh>
    <rPh sb="324" eb="329">
      <t>ヒツヨウフカケツ</t>
    </rPh>
    <rPh sb="335" eb="338">
      <t>キギョウサイ</t>
    </rPh>
    <rPh sb="339" eb="341">
      <t>カリイレ</t>
    </rPh>
    <rPh sb="343" eb="345">
      <t>セイビ</t>
    </rPh>
    <rPh sb="361" eb="363">
      <t>シセツ</t>
    </rPh>
    <rPh sb="363" eb="366">
      <t>リヨウリツ</t>
    </rPh>
    <rPh sb="375" eb="377">
      <t>ゼンコク</t>
    </rPh>
    <rPh sb="377" eb="379">
      <t>ヘイキン</t>
    </rPh>
    <rPh sb="379" eb="380">
      <t>オヨ</t>
    </rPh>
    <rPh sb="381" eb="383">
      <t>ルイジ</t>
    </rPh>
    <rPh sb="383" eb="385">
      <t>ダンタイ</t>
    </rPh>
    <rPh sb="399" eb="401">
      <t>ネンド</t>
    </rPh>
    <rPh sb="405" eb="407">
      <t>サイダイ</t>
    </rPh>
    <rPh sb="407" eb="410">
      <t>カドウリツ</t>
    </rPh>
    <rPh sb="418" eb="420">
      <t>フカ</t>
    </rPh>
    <rPh sb="420" eb="421">
      <t>リツ</t>
    </rPh>
    <rPh sb="435" eb="437">
      <t>キセツ</t>
    </rPh>
    <rPh sb="440" eb="443">
      <t>カドウリツ</t>
    </rPh>
    <rPh sb="444" eb="445">
      <t>タカ</t>
    </rPh>
    <rPh sb="455" eb="457">
      <t>スイイ</t>
    </rPh>
    <rPh sb="458" eb="459">
      <t>ミ</t>
    </rPh>
    <rPh sb="462" eb="464">
      <t>シセツ</t>
    </rPh>
    <rPh sb="465" eb="467">
      <t>テキセイ</t>
    </rPh>
    <rPh sb="486" eb="487">
      <t>ユウ</t>
    </rPh>
    <rPh sb="487" eb="489">
      <t>シュウリツ</t>
    </rPh>
    <rPh sb="492" eb="497">
      <t>ゼンコクヘイキンオヨ</t>
    </rPh>
    <rPh sb="498" eb="500">
      <t>ルイジ</t>
    </rPh>
    <rPh sb="500" eb="502">
      <t>ダンタイ</t>
    </rPh>
    <rPh sb="502" eb="504">
      <t>ヘイキン</t>
    </rPh>
    <rPh sb="504" eb="506">
      <t>イジョウ</t>
    </rPh>
    <rPh sb="514" eb="517">
      <t>キュウスイリョウ</t>
    </rPh>
    <rPh sb="518" eb="519">
      <t>スク</t>
    </rPh>
    <rPh sb="522" eb="525">
      <t>ショウキボ</t>
    </rPh>
    <rPh sb="526" eb="528">
      <t>ロウスイ</t>
    </rPh>
    <rPh sb="530" eb="531">
      <t>オオ</t>
    </rPh>
    <rPh sb="533" eb="535">
      <t>ヘンドウ</t>
    </rPh>
    <rPh sb="540" eb="541">
      <t>ヒ</t>
    </rPh>
    <rPh sb="542" eb="543">
      <t>ツヅ</t>
    </rPh>
    <rPh sb="544" eb="546">
      <t>ロウスイ</t>
    </rPh>
    <rPh sb="546" eb="548">
      <t>チョウサ</t>
    </rPh>
    <rPh sb="548" eb="549">
      <t>トウ</t>
    </rPh>
    <rPh sb="552" eb="553">
      <t>ユウ</t>
    </rPh>
    <rPh sb="553" eb="555">
      <t>シュウリツ</t>
    </rPh>
    <rPh sb="556" eb="558">
      <t>コウジョウ</t>
    </rPh>
    <rPh sb="559" eb="560">
      <t>ハカ</t>
    </rPh>
    <rPh sb="561" eb="564">
      <t>コウリツセイ</t>
    </rPh>
    <rPh sb="565" eb="566">
      <t>タカ</t>
    </rPh>
    <rPh sb="568" eb="570">
      <t>ヒツヨウ</t>
    </rPh>
    <phoneticPr fontId="4"/>
  </si>
  <si>
    <r>
      <t xml:space="preserve"> 「有形固定資産減価償却率」は全国平均及び類似団体平均以下となっています。
 「管路経年化率」は、法定耐用年数を超えた管路がないため、</t>
    </r>
    <r>
      <rPr>
        <sz val="11"/>
        <rFont val="ＭＳ ゴシック"/>
        <family val="3"/>
        <charset val="128"/>
      </rPr>
      <t>0％となっています。また、</t>
    </r>
    <r>
      <rPr>
        <sz val="11"/>
        <color theme="1"/>
        <rFont val="ＭＳ ゴシック"/>
        <family val="3"/>
        <charset val="128"/>
      </rPr>
      <t>管路の布設替も行わなかったため、「管路更新率」</t>
    </r>
    <r>
      <rPr>
        <sz val="11"/>
        <rFont val="ＭＳ ゴシック"/>
        <family val="3"/>
        <charset val="128"/>
      </rPr>
      <t>も0％</t>
    </r>
    <r>
      <rPr>
        <sz val="11"/>
        <color theme="1"/>
        <rFont val="ＭＳ ゴシック"/>
        <family val="3"/>
        <charset val="128"/>
      </rPr>
      <t>となっています。</t>
    </r>
    <rPh sb="2" eb="8">
      <t>ユウケイコテイシサン</t>
    </rPh>
    <rPh sb="8" eb="13">
      <t>ゲンカショウキャクリツ</t>
    </rPh>
    <rPh sb="15" eb="19">
      <t>ゼンコクヘイキン</t>
    </rPh>
    <rPh sb="19" eb="20">
      <t>オヨ</t>
    </rPh>
    <rPh sb="21" eb="23">
      <t>ルイジ</t>
    </rPh>
    <rPh sb="23" eb="25">
      <t>ダンタイ</t>
    </rPh>
    <rPh sb="25" eb="27">
      <t>ヘイキン</t>
    </rPh>
    <rPh sb="27" eb="29">
      <t>イカ</t>
    </rPh>
    <rPh sb="40" eb="45">
      <t>カンロケイネンカ</t>
    </rPh>
    <rPh sb="45" eb="46">
      <t>リツ</t>
    </rPh>
    <rPh sb="80" eb="82">
      <t>カンロ</t>
    </rPh>
    <rPh sb="83" eb="85">
      <t>カンフセツ</t>
    </rPh>
    <rPh sb="85" eb="86">
      <t>ガ</t>
    </rPh>
    <rPh sb="87" eb="88">
      <t>オコナ</t>
    </rPh>
    <rPh sb="97" eb="99">
      <t>カンロ</t>
    </rPh>
    <rPh sb="99" eb="101">
      <t>コウシン</t>
    </rPh>
    <rPh sb="101" eb="102">
      <t>リツ</t>
    </rPh>
    <phoneticPr fontId="4"/>
  </si>
  <si>
    <r>
      <t>　経営状況については、令和5年4月に水道事業に合わせて料金を改定したものの、依然として料金収入では費用を賄えず、一般会計からの繰入金に依存している状況にあります。また、給水原価が高額であることから、引き続き収入の確保と費用の削減に努める必要があります。
　施設等については、管路において法定耐用年数を超えたものはありませんが、施設全体の更新には多大な費用が必要となることから、重要度・優先度を踏まえた更新投資の平準化</t>
    </r>
    <r>
      <rPr>
        <sz val="11"/>
        <rFont val="ＭＳ ゴシック"/>
        <family val="3"/>
        <charset val="128"/>
      </rPr>
      <t>を</t>
    </r>
    <r>
      <rPr>
        <sz val="11"/>
        <color theme="1"/>
        <rFont val="ＭＳ ゴシック"/>
        <family val="3"/>
        <charset val="128"/>
      </rPr>
      <t>図り、計画的・効率的な施設の更新を行うこととしております。
　</t>
    </r>
    <rPh sb="11" eb="13">
      <t>レイワ</t>
    </rPh>
    <rPh sb="14" eb="15">
      <t>ネン</t>
    </rPh>
    <rPh sb="16" eb="17">
      <t>ガツ</t>
    </rPh>
    <rPh sb="18" eb="22">
      <t>スイドウジギョウ</t>
    </rPh>
    <rPh sb="23" eb="24">
      <t>ア</t>
    </rPh>
    <rPh sb="38" eb="40">
      <t>イゼン</t>
    </rPh>
    <rPh sb="84" eb="88">
      <t>キュウスイゲンカ</t>
    </rPh>
    <rPh sb="89" eb="91">
      <t>コウガク</t>
    </rPh>
    <rPh sb="99" eb="100">
      <t>ヒ</t>
    </rPh>
    <rPh sb="101" eb="102">
      <t>ツヅ</t>
    </rPh>
    <rPh sb="103" eb="105">
      <t>シュウニュウ</t>
    </rPh>
    <rPh sb="106" eb="108">
      <t>カクホ</t>
    </rPh>
    <rPh sb="109" eb="111">
      <t>ヒヨウ</t>
    </rPh>
    <rPh sb="115" eb="116">
      <t>ツト</t>
    </rPh>
    <rPh sb="118" eb="120">
      <t>ヒツヨウ</t>
    </rPh>
    <rPh sb="128" eb="130">
      <t>シセツ</t>
    </rPh>
    <rPh sb="130" eb="131">
      <t>トウ</t>
    </rPh>
    <rPh sb="178" eb="18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</si>
</sst>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47-4CB5-8948-BB3251EFA46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0.25</c:v>
                </c:pt>
                <c:pt idx="1">
                  <c:v>0.96</c:v>
                </c:pt>
                <c:pt idx="2">
                  <c:v>0.37</c:v>
                </c:pt>
                <c:pt idx="3">
                  <c:v>0.23</c:v>
                </c:pt>
                <c:pt idx="4">
                  <c:v>0.88</c:v>
                </c:pt>
              </c:numCache>
            </c:numRef>
          </c:val>
          <c:smooth val="0"/>
          <c:extLst>
            <c:ext xmlns:c16="http://schemas.microsoft.com/office/drawing/2014/chart" uri="{C3380CC4-5D6E-409C-BE32-E72D297353CC}">
              <c16:uniqueId val="{00000001-D447-4CB5-8948-BB3251EFA46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54.8</c:v>
                </c:pt>
                <c:pt idx="1">
                  <c:v>58.95</c:v>
                </c:pt>
                <c:pt idx="2">
                  <c:v>52.92</c:v>
                </c:pt>
                <c:pt idx="3">
                  <c:v>55.79</c:v>
                </c:pt>
                <c:pt idx="4">
                  <c:v>43.3</c:v>
                </c:pt>
              </c:numCache>
            </c:numRef>
          </c:val>
          <c:extLst>
            <c:ext xmlns:c16="http://schemas.microsoft.com/office/drawing/2014/chart" uri="{C3380CC4-5D6E-409C-BE32-E72D297353CC}">
              <c16:uniqueId val="{00000000-6FC3-4347-AB01-F22C3BA0257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49.65</c:v>
                </c:pt>
                <c:pt idx="1">
                  <c:v>51.52</c:v>
                </c:pt>
                <c:pt idx="2">
                  <c:v>48.75</c:v>
                </c:pt>
                <c:pt idx="3">
                  <c:v>50.95</c:v>
                </c:pt>
                <c:pt idx="4">
                  <c:v>52.39</c:v>
                </c:pt>
              </c:numCache>
            </c:numRef>
          </c:val>
          <c:smooth val="0"/>
          <c:extLst>
            <c:ext xmlns:c16="http://schemas.microsoft.com/office/drawing/2014/chart" uri="{C3380CC4-5D6E-409C-BE32-E72D297353CC}">
              <c16:uniqueId val="{00000001-6FC3-4347-AB01-F22C3BA0257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59.99</c:v>
                </c:pt>
                <c:pt idx="1">
                  <c:v>59.78</c:v>
                </c:pt>
                <c:pt idx="2">
                  <c:v>71.23</c:v>
                </c:pt>
                <c:pt idx="3">
                  <c:v>66.77</c:v>
                </c:pt>
                <c:pt idx="4">
                  <c:v>87.12</c:v>
                </c:pt>
              </c:numCache>
            </c:numRef>
          </c:val>
          <c:extLst>
            <c:ext xmlns:c16="http://schemas.microsoft.com/office/drawing/2014/chart" uri="{C3380CC4-5D6E-409C-BE32-E72D297353CC}">
              <c16:uniqueId val="{00000000-1DEE-4DCB-BBE3-D81C71F828C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64.03</c:v>
                </c:pt>
                <c:pt idx="1">
                  <c:v>61.29</c:v>
                </c:pt>
                <c:pt idx="2">
                  <c:v>60.88</c:v>
                </c:pt>
                <c:pt idx="3">
                  <c:v>61</c:v>
                </c:pt>
                <c:pt idx="4">
                  <c:v>63.38</c:v>
                </c:pt>
              </c:numCache>
            </c:numRef>
          </c:val>
          <c:smooth val="0"/>
          <c:extLst>
            <c:ext xmlns:c16="http://schemas.microsoft.com/office/drawing/2014/chart" uri="{C3380CC4-5D6E-409C-BE32-E72D297353CC}">
              <c16:uniqueId val="{00000001-1DEE-4DCB-BBE3-D81C71F828C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114.24</c:v>
                </c:pt>
                <c:pt idx="1">
                  <c:v>107.07</c:v>
                </c:pt>
                <c:pt idx="2">
                  <c:v>107.8</c:v>
                </c:pt>
                <c:pt idx="3">
                  <c:v>110.64</c:v>
                </c:pt>
                <c:pt idx="4">
                  <c:v>108.51</c:v>
                </c:pt>
              </c:numCache>
            </c:numRef>
          </c:val>
          <c:extLst>
            <c:ext xmlns:c16="http://schemas.microsoft.com/office/drawing/2014/chart" uri="{C3380CC4-5D6E-409C-BE32-E72D297353CC}">
              <c16:uniqueId val="{00000000-160E-4DF7-A2D2-28EE5A61450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88.54</c:v>
                </c:pt>
                <c:pt idx="1">
                  <c:v>97.61</c:v>
                </c:pt>
                <c:pt idx="2">
                  <c:v>98.78</c:v>
                </c:pt>
                <c:pt idx="3">
                  <c:v>101.23</c:v>
                </c:pt>
                <c:pt idx="4">
                  <c:v>103.12</c:v>
                </c:pt>
              </c:numCache>
            </c:numRef>
          </c:val>
          <c:smooth val="0"/>
          <c:extLst>
            <c:ext xmlns:c16="http://schemas.microsoft.com/office/drawing/2014/chart" uri="{C3380CC4-5D6E-409C-BE32-E72D297353CC}">
              <c16:uniqueId val="{00000001-160E-4DF7-A2D2-28EE5A61450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4.2300000000000004</c:v>
                </c:pt>
                <c:pt idx="1">
                  <c:v>8.43</c:v>
                </c:pt>
                <c:pt idx="2">
                  <c:v>12.65</c:v>
                </c:pt>
                <c:pt idx="3">
                  <c:v>16.78</c:v>
                </c:pt>
                <c:pt idx="4">
                  <c:v>21.01</c:v>
                </c:pt>
              </c:numCache>
            </c:numRef>
          </c:val>
          <c:extLst>
            <c:ext xmlns:c16="http://schemas.microsoft.com/office/drawing/2014/chart" uri="{C3380CC4-5D6E-409C-BE32-E72D297353CC}">
              <c16:uniqueId val="{00000000-CB06-4CEB-8F02-BC095733E42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29.03</c:v>
                </c:pt>
                <c:pt idx="1">
                  <c:v>24.16</c:v>
                </c:pt>
                <c:pt idx="2">
                  <c:v>29.81</c:v>
                </c:pt>
                <c:pt idx="3">
                  <c:v>30.82</c:v>
                </c:pt>
                <c:pt idx="4">
                  <c:v>24.27</c:v>
                </c:pt>
              </c:numCache>
            </c:numRef>
          </c:val>
          <c:smooth val="0"/>
          <c:extLst>
            <c:ext xmlns:c16="http://schemas.microsoft.com/office/drawing/2014/chart" uri="{C3380CC4-5D6E-409C-BE32-E72D297353CC}">
              <c16:uniqueId val="{00000001-CB06-4CEB-8F02-BC095733E42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13-46FC-843A-7DF2D1FC5E6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11.18</c:v>
                </c:pt>
                <c:pt idx="1">
                  <c:v>18.829999999999998</c:v>
                </c:pt>
                <c:pt idx="2">
                  <c:v>18.05</c:v>
                </c:pt>
                <c:pt idx="3">
                  <c:v>14.28</c:v>
                </c:pt>
                <c:pt idx="4">
                  <c:v>12.77</c:v>
                </c:pt>
              </c:numCache>
            </c:numRef>
          </c:val>
          <c:smooth val="0"/>
          <c:extLst>
            <c:ext xmlns:c16="http://schemas.microsoft.com/office/drawing/2014/chart" uri="{C3380CC4-5D6E-409C-BE32-E72D297353CC}">
              <c16:uniqueId val="{00000001-1E13-46FC-843A-7DF2D1FC5E6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BE-4319-8EF3-3C54E2950D7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163.30000000000001</c:v>
                </c:pt>
                <c:pt idx="1">
                  <c:v>143.65</c:v>
                </c:pt>
                <c:pt idx="2">
                  <c:v>155.82</c:v>
                </c:pt>
                <c:pt idx="3">
                  <c:v>155.18</c:v>
                </c:pt>
                <c:pt idx="4">
                  <c:v>101.46</c:v>
                </c:pt>
              </c:numCache>
            </c:numRef>
          </c:val>
          <c:smooth val="0"/>
          <c:extLst>
            <c:ext xmlns:c16="http://schemas.microsoft.com/office/drawing/2014/chart" uri="{C3380CC4-5D6E-409C-BE32-E72D297353CC}">
              <c16:uniqueId val="{00000001-E4BE-4319-8EF3-3C54E2950D7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37.43</c:v>
                </c:pt>
                <c:pt idx="1">
                  <c:v>51.72</c:v>
                </c:pt>
                <c:pt idx="2">
                  <c:v>66.290000000000006</c:v>
                </c:pt>
                <c:pt idx="3">
                  <c:v>85.85</c:v>
                </c:pt>
                <c:pt idx="4">
                  <c:v>113.4</c:v>
                </c:pt>
              </c:numCache>
            </c:numRef>
          </c:val>
          <c:extLst>
            <c:ext xmlns:c16="http://schemas.microsoft.com/office/drawing/2014/chart" uri="{C3380CC4-5D6E-409C-BE32-E72D297353CC}">
              <c16:uniqueId val="{00000000-FBDD-458E-8A4D-ABCC9662702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86.33</c:v>
                </c:pt>
                <c:pt idx="1">
                  <c:v>94.01</c:v>
                </c:pt>
                <c:pt idx="2">
                  <c:v>111.08</c:v>
                </c:pt>
                <c:pt idx="3">
                  <c:v>118.28</c:v>
                </c:pt>
                <c:pt idx="4">
                  <c:v>112.37</c:v>
                </c:pt>
              </c:numCache>
            </c:numRef>
          </c:val>
          <c:smooth val="0"/>
          <c:extLst>
            <c:ext xmlns:c16="http://schemas.microsoft.com/office/drawing/2014/chart" uri="{C3380CC4-5D6E-409C-BE32-E72D297353CC}">
              <c16:uniqueId val="{00000001-FBDD-458E-8A4D-ABCC9662702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9560.81</c:v>
                </c:pt>
                <c:pt idx="1">
                  <c:v>8080.25</c:v>
                </c:pt>
                <c:pt idx="2">
                  <c:v>6118.56</c:v>
                </c:pt>
                <c:pt idx="3">
                  <c:v>5124.1099999999997</c:v>
                </c:pt>
                <c:pt idx="4">
                  <c:v>3962.52</c:v>
                </c:pt>
              </c:numCache>
            </c:numRef>
          </c:val>
          <c:extLst>
            <c:ext xmlns:c16="http://schemas.microsoft.com/office/drawing/2014/chart" uri="{C3380CC4-5D6E-409C-BE32-E72D297353CC}">
              <c16:uniqueId val="{00000000-B562-449F-B624-718BA02D5FF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1077.8499999999999</c:v>
                </c:pt>
                <c:pt idx="1">
                  <c:v>1421.84</c:v>
                </c:pt>
                <c:pt idx="2">
                  <c:v>1596.62</c:v>
                </c:pt>
                <c:pt idx="3">
                  <c:v>1456.79</c:v>
                </c:pt>
                <c:pt idx="4">
                  <c:v>1364.2</c:v>
                </c:pt>
              </c:numCache>
            </c:numRef>
          </c:val>
          <c:smooth val="0"/>
          <c:extLst>
            <c:ext xmlns:c16="http://schemas.microsoft.com/office/drawing/2014/chart" uri="{C3380CC4-5D6E-409C-BE32-E72D297353CC}">
              <c16:uniqueId val="{00000001-B562-449F-B624-718BA02D5FF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9.85</c:v>
                </c:pt>
                <c:pt idx="1">
                  <c:v>10.17</c:v>
                </c:pt>
                <c:pt idx="2">
                  <c:v>11.74</c:v>
                </c:pt>
                <c:pt idx="3">
                  <c:v>11.27</c:v>
                </c:pt>
                <c:pt idx="4">
                  <c:v>10.52</c:v>
                </c:pt>
              </c:numCache>
            </c:numRef>
          </c:val>
          <c:extLst>
            <c:ext xmlns:c16="http://schemas.microsoft.com/office/drawing/2014/chart" uri="{C3380CC4-5D6E-409C-BE32-E72D297353CC}">
              <c16:uniqueId val="{00000000-77D5-4BBC-91DF-C2AC910E877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46.51</c:v>
                </c:pt>
                <c:pt idx="1">
                  <c:v>35.72</c:v>
                </c:pt>
                <c:pt idx="2">
                  <c:v>33.659999999999997</c:v>
                </c:pt>
                <c:pt idx="3">
                  <c:v>35.33</c:v>
                </c:pt>
                <c:pt idx="4">
                  <c:v>38.58</c:v>
                </c:pt>
              </c:numCache>
            </c:numRef>
          </c:val>
          <c:smooth val="0"/>
          <c:extLst>
            <c:ext xmlns:c16="http://schemas.microsoft.com/office/drawing/2014/chart" uri="{C3380CC4-5D6E-409C-BE32-E72D297353CC}">
              <c16:uniqueId val="{00000001-77D5-4BBC-91DF-C2AC910E877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1783.91</c:v>
                </c:pt>
                <c:pt idx="1">
                  <c:v>1686.27</c:v>
                </c:pt>
                <c:pt idx="2">
                  <c:v>1554.92</c:v>
                </c:pt>
                <c:pt idx="3">
                  <c:v>1639.38</c:v>
                </c:pt>
                <c:pt idx="4">
                  <c:v>1795.39</c:v>
                </c:pt>
              </c:numCache>
            </c:numRef>
          </c:val>
          <c:extLst>
            <c:ext xmlns:c16="http://schemas.microsoft.com/office/drawing/2014/chart" uri="{C3380CC4-5D6E-409C-BE32-E72D297353CC}">
              <c16:uniqueId val="{00000000-1932-40B3-8296-BB32A7F333E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481.17</c:v>
                </c:pt>
                <c:pt idx="1">
                  <c:v>471.3</c:v>
                </c:pt>
                <c:pt idx="2">
                  <c:v>506.68</c:v>
                </c:pt>
                <c:pt idx="3">
                  <c:v>491.45</c:v>
                </c:pt>
                <c:pt idx="4">
                  <c:v>448.81</c:v>
                </c:pt>
              </c:numCache>
            </c:numRef>
          </c:val>
          <c:smooth val="0"/>
          <c:extLst>
            <c:ext xmlns:c16="http://schemas.microsoft.com/office/drawing/2014/chart" uri="{C3380CC4-5D6E-409C-BE32-E72D297353CC}">
              <c16:uniqueId val="{00000001-1932-40B3-8296-BB32A7F333E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宮崎県　西都市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非設置</v>
      </c>
      <c r="AE8" s="43"/>
      <c r="AF8" s="43"/>
      <c r="AG8" s="43"/>
      <c r="AH8" s="43"/>
      <c r="AI8" s="43"/>
      <c r="AJ8" s="43"/>
      <c r="AK8" s="2"/>
      <c r="AL8" s="44">
        <f>データ!$R$6</f>
        <v>28503</v>
      </c>
      <c r="AM8" s="44"/>
      <c r="AN8" s="44"/>
      <c r="AO8" s="44"/>
      <c r="AP8" s="44"/>
      <c r="AQ8" s="44"/>
      <c r="AR8" s="44"/>
      <c r="AS8" s="44"/>
      <c r="AT8" s="45">
        <f>データ!$S$6</f>
        <v>438.79</v>
      </c>
      <c r="AU8" s="46"/>
      <c r="AV8" s="46"/>
      <c r="AW8" s="46"/>
      <c r="AX8" s="46"/>
      <c r="AY8" s="46"/>
      <c r="AZ8" s="46"/>
      <c r="BA8" s="46"/>
      <c r="BB8" s="47">
        <f>データ!$T$6</f>
        <v>64.959999999999994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62.04</v>
      </c>
      <c r="J10" s="46"/>
      <c r="K10" s="46"/>
      <c r="L10" s="46"/>
      <c r="M10" s="46"/>
      <c r="N10" s="46"/>
      <c r="O10" s="80"/>
      <c r="P10" s="47">
        <f>データ!$P$6</f>
        <v>0.46</v>
      </c>
      <c r="Q10" s="47"/>
      <c r="R10" s="47"/>
      <c r="S10" s="47"/>
      <c r="T10" s="47"/>
      <c r="U10" s="47"/>
      <c r="V10" s="47"/>
      <c r="W10" s="44">
        <f>データ!$Q$6</f>
        <v>3311</v>
      </c>
      <c r="X10" s="44"/>
      <c r="Y10" s="44"/>
      <c r="Z10" s="44"/>
      <c r="AA10" s="44"/>
      <c r="AB10" s="44"/>
      <c r="AC10" s="44"/>
      <c r="AD10" s="2"/>
      <c r="AE10" s="2"/>
      <c r="AF10" s="2"/>
      <c r="AG10" s="2"/>
      <c r="AH10" s="2"/>
      <c r="AI10" s="2"/>
      <c r="AJ10" s="2"/>
      <c r="AK10" s="2"/>
      <c r="AL10" s="44">
        <f>データ!$U$6</f>
        <v>123</v>
      </c>
      <c r="AM10" s="44"/>
      <c r="AN10" s="44"/>
      <c r="AO10" s="44"/>
      <c r="AP10" s="44"/>
      <c r="AQ10" s="44"/>
      <c r="AR10" s="44"/>
      <c r="AS10" s="44"/>
      <c r="AT10" s="45">
        <f>データ!$V$6</f>
        <v>0.4</v>
      </c>
      <c r="AU10" s="46"/>
      <c r="AV10" s="46"/>
      <c r="AW10" s="46"/>
      <c r="AX10" s="46"/>
      <c r="AY10" s="46"/>
      <c r="AZ10" s="46"/>
      <c r="BA10" s="46"/>
      <c r="BB10" s="47">
        <f>データ!$W$6</f>
        <v>307.5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9"/>
      <c r="BM63" s="60"/>
      <c r="BN63" s="60"/>
      <c r="BO63" s="60"/>
      <c r="BP63" s="60"/>
      <c r="BQ63" s="60"/>
      <c r="BR63" s="60"/>
      <c r="BS63" s="60"/>
      <c r="BT63" s="60"/>
      <c r="BU63" s="60"/>
      <c r="BV63" s="60"/>
      <c r="BW63" s="60"/>
      <c r="BX63" s="60"/>
      <c r="BY63" s="60"/>
      <c r="BZ63" s="6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【103.05】</v>
      </c>
      <c r="F85" s="13" t="str">
        <f>データ!AS6</f>
        <v>【30.22】</v>
      </c>
      <c r="G85" s="13" t="str">
        <f>データ!BD6</f>
        <v>【179.30】</v>
      </c>
      <c r="H85" s="13" t="str">
        <f>データ!BO6</f>
        <v>【1,042.45】</v>
      </c>
      <c r="I85" s="13" t="str">
        <f>データ!BZ6</f>
        <v>【57.74】</v>
      </c>
      <c r="J85" s="13" t="str">
        <f>データ!CK6</f>
        <v>【285.48】</v>
      </c>
      <c r="K85" s="13" t="str">
        <f>データ!CV6</f>
        <v>【53.73】</v>
      </c>
      <c r="L85" s="13" t="str">
        <f>データ!DG6</f>
        <v>【71.52】</v>
      </c>
      <c r="M85" s="13" t="str">
        <f>データ!DR6</f>
        <v>【38.43】</v>
      </c>
      <c r="N85" s="13" t="str">
        <f>データ!EC6</f>
        <v>【19.16】</v>
      </c>
      <c r="O85" s="13" t="str">
        <f>データ!EN6</f>
        <v>【0.49】</v>
      </c>
    </row>
  </sheetData>
  <sheetProtection algorithmName="SHA-512" hashValue="TM7Ls5+1l8p+PYS5yLg1d9hYKoYpisVH31QlknYY3vBI807+hiSFqHY/nEh+wxkOMK45h1T7ZrCK4TF5NdUIXA==" saltValue="oPeBNN7ZvRvt13AoQ5Auo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452084</v>
      </c>
      <c r="D6" s="20">
        <f t="shared" si="3"/>
        <v>46</v>
      </c>
      <c r="E6" s="20">
        <f t="shared" si="3"/>
        <v>1</v>
      </c>
      <c r="F6" s="20">
        <f t="shared" si="3"/>
        <v>0</v>
      </c>
      <c r="G6" s="20">
        <f t="shared" si="3"/>
        <v>5</v>
      </c>
      <c r="H6" s="20" t="str">
        <f t="shared" si="3"/>
        <v>宮崎県　西都市</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62.04</v>
      </c>
      <c r="P6" s="21">
        <f t="shared" si="3"/>
        <v>0.46</v>
      </c>
      <c r="Q6" s="21">
        <f t="shared" si="3"/>
        <v>3311</v>
      </c>
      <c r="R6" s="21">
        <f t="shared" si="3"/>
        <v>28503</v>
      </c>
      <c r="S6" s="21">
        <f t="shared" si="3"/>
        <v>438.79</v>
      </c>
      <c r="T6" s="21">
        <f t="shared" si="3"/>
        <v>64.959999999999994</v>
      </c>
      <c r="U6" s="21">
        <f t="shared" si="3"/>
        <v>123</v>
      </c>
      <c r="V6" s="21">
        <f t="shared" si="3"/>
        <v>0.4</v>
      </c>
      <c r="W6" s="21">
        <f t="shared" si="3"/>
        <v>307.5</v>
      </c>
      <c r="X6" s="22">
        <f>IF(X7="",NA(),X7)</f>
        <v>114.24</v>
      </c>
      <c r="Y6" s="22">
        <f t="shared" ref="Y6:AG6" si="4">IF(Y7="",NA(),Y7)</f>
        <v>107.07</v>
      </c>
      <c r="Z6" s="22">
        <f t="shared" si="4"/>
        <v>107.8</v>
      </c>
      <c r="AA6" s="22">
        <f t="shared" si="4"/>
        <v>110.64</v>
      </c>
      <c r="AB6" s="22">
        <f t="shared" si="4"/>
        <v>108.51</v>
      </c>
      <c r="AC6" s="22">
        <f t="shared" si="4"/>
        <v>88.54</v>
      </c>
      <c r="AD6" s="22">
        <f t="shared" si="4"/>
        <v>97.61</v>
      </c>
      <c r="AE6" s="22">
        <f t="shared" si="4"/>
        <v>98.78</v>
      </c>
      <c r="AF6" s="22">
        <f t="shared" si="4"/>
        <v>101.23</v>
      </c>
      <c r="AG6" s="22">
        <f t="shared" si="4"/>
        <v>103.12</v>
      </c>
      <c r="AH6" s="21" t="str">
        <f>IF(AH7="","",IF(AH7="-","【-】","【"&amp;SUBSTITUTE(TEXT(AH7,"#,##0.00"),"-","△")&amp;"】"))</f>
        <v>【103.05】</v>
      </c>
      <c r="AI6" s="21">
        <f>IF(AI7="",NA(),AI7)</f>
        <v>0</v>
      </c>
      <c r="AJ6" s="21">
        <f t="shared" ref="AJ6:AR6" si="5">IF(AJ7="",NA(),AJ7)</f>
        <v>0</v>
      </c>
      <c r="AK6" s="21">
        <f t="shared" si="5"/>
        <v>0</v>
      </c>
      <c r="AL6" s="21">
        <f t="shared" si="5"/>
        <v>0</v>
      </c>
      <c r="AM6" s="21">
        <f t="shared" si="5"/>
        <v>0</v>
      </c>
      <c r="AN6" s="22">
        <f t="shared" si="5"/>
        <v>163.30000000000001</v>
      </c>
      <c r="AO6" s="22">
        <f t="shared" si="5"/>
        <v>143.65</v>
      </c>
      <c r="AP6" s="22">
        <f t="shared" si="5"/>
        <v>155.82</v>
      </c>
      <c r="AQ6" s="22">
        <f t="shared" si="5"/>
        <v>155.18</v>
      </c>
      <c r="AR6" s="22">
        <f t="shared" si="5"/>
        <v>101.46</v>
      </c>
      <c r="AS6" s="21" t="str">
        <f>IF(AS7="","",IF(AS7="-","【-】","【"&amp;SUBSTITUTE(TEXT(AS7,"#,##0.00"),"-","△")&amp;"】"))</f>
        <v>【30.22】</v>
      </c>
      <c r="AT6" s="22">
        <f>IF(AT7="",NA(),AT7)</f>
        <v>37.43</v>
      </c>
      <c r="AU6" s="22">
        <f t="shared" ref="AU6:BC6" si="6">IF(AU7="",NA(),AU7)</f>
        <v>51.72</v>
      </c>
      <c r="AV6" s="22">
        <f t="shared" si="6"/>
        <v>66.290000000000006</v>
      </c>
      <c r="AW6" s="22">
        <f t="shared" si="6"/>
        <v>85.85</v>
      </c>
      <c r="AX6" s="22">
        <f t="shared" si="6"/>
        <v>113.4</v>
      </c>
      <c r="AY6" s="22">
        <f t="shared" si="6"/>
        <v>86.33</v>
      </c>
      <c r="AZ6" s="22">
        <f t="shared" si="6"/>
        <v>94.01</v>
      </c>
      <c r="BA6" s="22">
        <f t="shared" si="6"/>
        <v>111.08</v>
      </c>
      <c r="BB6" s="22">
        <f t="shared" si="6"/>
        <v>118.28</v>
      </c>
      <c r="BC6" s="22">
        <f t="shared" si="6"/>
        <v>112.37</v>
      </c>
      <c r="BD6" s="21" t="str">
        <f>IF(BD7="","",IF(BD7="-","【-】","【"&amp;SUBSTITUTE(TEXT(BD7,"#,##0.00"),"-","△")&amp;"】"))</f>
        <v>【179.30】</v>
      </c>
      <c r="BE6" s="22">
        <f>IF(BE7="",NA(),BE7)</f>
        <v>9560.81</v>
      </c>
      <c r="BF6" s="22">
        <f t="shared" ref="BF6:BN6" si="7">IF(BF7="",NA(),BF7)</f>
        <v>8080.25</v>
      </c>
      <c r="BG6" s="22">
        <f t="shared" si="7"/>
        <v>6118.56</v>
      </c>
      <c r="BH6" s="22">
        <f t="shared" si="7"/>
        <v>5124.1099999999997</v>
      </c>
      <c r="BI6" s="22">
        <f t="shared" si="7"/>
        <v>3962.52</v>
      </c>
      <c r="BJ6" s="22">
        <f t="shared" si="7"/>
        <v>1077.8499999999999</v>
      </c>
      <c r="BK6" s="22">
        <f t="shared" si="7"/>
        <v>1421.84</v>
      </c>
      <c r="BL6" s="22">
        <f t="shared" si="7"/>
        <v>1596.62</v>
      </c>
      <c r="BM6" s="22">
        <f t="shared" si="7"/>
        <v>1456.79</v>
      </c>
      <c r="BN6" s="22">
        <f t="shared" si="7"/>
        <v>1364.2</v>
      </c>
      <c r="BO6" s="21" t="str">
        <f>IF(BO7="","",IF(BO7="-","【-】","【"&amp;SUBSTITUTE(TEXT(BO7,"#,##0.00"),"-","△")&amp;"】"))</f>
        <v>【1,042.45】</v>
      </c>
      <c r="BP6" s="22">
        <f>IF(BP7="",NA(),BP7)</f>
        <v>9.85</v>
      </c>
      <c r="BQ6" s="22">
        <f t="shared" ref="BQ6:BY6" si="8">IF(BQ7="",NA(),BQ7)</f>
        <v>10.17</v>
      </c>
      <c r="BR6" s="22">
        <f t="shared" si="8"/>
        <v>11.74</v>
      </c>
      <c r="BS6" s="22">
        <f t="shared" si="8"/>
        <v>11.27</v>
      </c>
      <c r="BT6" s="22">
        <f t="shared" si="8"/>
        <v>10.52</v>
      </c>
      <c r="BU6" s="22">
        <f t="shared" si="8"/>
        <v>46.51</v>
      </c>
      <c r="BV6" s="22">
        <f t="shared" si="8"/>
        <v>35.72</v>
      </c>
      <c r="BW6" s="22">
        <f t="shared" si="8"/>
        <v>33.659999999999997</v>
      </c>
      <c r="BX6" s="22">
        <f t="shared" si="8"/>
        <v>35.33</v>
      </c>
      <c r="BY6" s="22">
        <f t="shared" si="8"/>
        <v>38.58</v>
      </c>
      <c r="BZ6" s="21" t="str">
        <f>IF(BZ7="","",IF(BZ7="-","【-】","【"&amp;SUBSTITUTE(TEXT(BZ7,"#,##0.00"),"-","△")&amp;"】"))</f>
        <v>【57.74】</v>
      </c>
      <c r="CA6" s="22">
        <f>IF(CA7="",NA(),CA7)</f>
        <v>1783.91</v>
      </c>
      <c r="CB6" s="22">
        <f t="shared" ref="CB6:CJ6" si="9">IF(CB7="",NA(),CB7)</f>
        <v>1686.27</v>
      </c>
      <c r="CC6" s="22">
        <f t="shared" si="9"/>
        <v>1554.92</v>
      </c>
      <c r="CD6" s="22">
        <f t="shared" si="9"/>
        <v>1639.38</v>
      </c>
      <c r="CE6" s="22">
        <f t="shared" si="9"/>
        <v>1795.39</v>
      </c>
      <c r="CF6" s="22">
        <f t="shared" si="9"/>
        <v>481.17</v>
      </c>
      <c r="CG6" s="22">
        <f t="shared" si="9"/>
        <v>471.3</v>
      </c>
      <c r="CH6" s="22">
        <f t="shared" si="9"/>
        <v>506.68</v>
      </c>
      <c r="CI6" s="22">
        <f t="shared" si="9"/>
        <v>491.45</v>
      </c>
      <c r="CJ6" s="22">
        <f t="shared" si="9"/>
        <v>448.81</v>
      </c>
      <c r="CK6" s="21" t="str">
        <f>IF(CK7="","",IF(CK7="-","【-】","【"&amp;SUBSTITUTE(TEXT(CK7,"#,##0.00"),"-","△")&amp;"】"))</f>
        <v>【285.48】</v>
      </c>
      <c r="CL6" s="22">
        <f>IF(CL7="",NA(),CL7)</f>
        <v>54.8</v>
      </c>
      <c r="CM6" s="22">
        <f t="shared" ref="CM6:CU6" si="10">IF(CM7="",NA(),CM7)</f>
        <v>58.95</v>
      </c>
      <c r="CN6" s="22">
        <f t="shared" si="10"/>
        <v>52.92</v>
      </c>
      <c r="CO6" s="22">
        <f t="shared" si="10"/>
        <v>55.79</v>
      </c>
      <c r="CP6" s="22">
        <f t="shared" si="10"/>
        <v>43.3</v>
      </c>
      <c r="CQ6" s="22">
        <f t="shared" si="10"/>
        <v>49.65</v>
      </c>
      <c r="CR6" s="22">
        <f t="shared" si="10"/>
        <v>51.52</v>
      </c>
      <c r="CS6" s="22">
        <f t="shared" si="10"/>
        <v>48.75</v>
      </c>
      <c r="CT6" s="22">
        <f t="shared" si="10"/>
        <v>50.95</v>
      </c>
      <c r="CU6" s="22">
        <f t="shared" si="10"/>
        <v>52.39</v>
      </c>
      <c r="CV6" s="21" t="str">
        <f>IF(CV7="","",IF(CV7="-","【-】","【"&amp;SUBSTITUTE(TEXT(CV7,"#,##0.00"),"-","△")&amp;"】"))</f>
        <v>【53.73】</v>
      </c>
      <c r="CW6" s="22">
        <f>IF(CW7="",NA(),CW7)</f>
        <v>59.99</v>
      </c>
      <c r="CX6" s="22">
        <f t="shared" ref="CX6:DF6" si="11">IF(CX7="",NA(),CX7)</f>
        <v>59.78</v>
      </c>
      <c r="CY6" s="22">
        <f t="shared" si="11"/>
        <v>71.23</v>
      </c>
      <c r="CZ6" s="22">
        <f t="shared" si="11"/>
        <v>66.77</v>
      </c>
      <c r="DA6" s="22">
        <f t="shared" si="11"/>
        <v>87.12</v>
      </c>
      <c r="DB6" s="22">
        <f t="shared" si="11"/>
        <v>64.03</v>
      </c>
      <c r="DC6" s="22">
        <f t="shared" si="11"/>
        <v>61.29</v>
      </c>
      <c r="DD6" s="22">
        <f t="shared" si="11"/>
        <v>60.88</v>
      </c>
      <c r="DE6" s="22">
        <f t="shared" si="11"/>
        <v>61</v>
      </c>
      <c r="DF6" s="22">
        <f t="shared" si="11"/>
        <v>63.38</v>
      </c>
      <c r="DG6" s="21" t="str">
        <f>IF(DG7="","",IF(DG7="-","【-】","【"&amp;SUBSTITUTE(TEXT(DG7,"#,##0.00"),"-","△")&amp;"】"))</f>
        <v>【71.52】</v>
      </c>
      <c r="DH6" s="22">
        <f>IF(DH7="",NA(),DH7)</f>
        <v>4.2300000000000004</v>
      </c>
      <c r="DI6" s="22">
        <f t="shared" ref="DI6:DQ6" si="12">IF(DI7="",NA(),DI7)</f>
        <v>8.43</v>
      </c>
      <c r="DJ6" s="22">
        <f t="shared" si="12"/>
        <v>12.65</v>
      </c>
      <c r="DK6" s="22">
        <f t="shared" si="12"/>
        <v>16.78</v>
      </c>
      <c r="DL6" s="22">
        <f t="shared" si="12"/>
        <v>21.01</v>
      </c>
      <c r="DM6" s="22">
        <f t="shared" si="12"/>
        <v>29.03</v>
      </c>
      <c r="DN6" s="22">
        <f t="shared" si="12"/>
        <v>24.16</v>
      </c>
      <c r="DO6" s="22">
        <f t="shared" si="12"/>
        <v>29.81</v>
      </c>
      <c r="DP6" s="22">
        <f t="shared" si="12"/>
        <v>30.82</v>
      </c>
      <c r="DQ6" s="22">
        <f t="shared" si="12"/>
        <v>24.27</v>
      </c>
      <c r="DR6" s="21" t="str">
        <f>IF(DR7="","",IF(DR7="-","【-】","【"&amp;SUBSTITUTE(TEXT(DR7,"#,##0.00"),"-","△")&amp;"】"))</f>
        <v>【38.43】</v>
      </c>
      <c r="DS6" s="21">
        <f>IF(DS7="",NA(),DS7)</f>
        <v>0</v>
      </c>
      <c r="DT6" s="21">
        <f t="shared" ref="DT6:EB6" si="13">IF(DT7="",NA(),DT7)</f>
        <v>0</v>
      </c>
      <c r="DU6" s="21">
        <f t="shared" si="13"/>
        <v>0</v>
      </c>
      <c r="DV6" s="21">
        <f t="shared" si="13"/>
        <v>0</v>
      </c>
      <c r="DW6" s="21">
        <f t="shared" si="13"/>
        <v>0</v>
      </c>
      <c r="DX6" s="22">
        <f t="shared" si="13"/>
        <v>11.18</v>
      </c>
      <c r="DY6" s="22">
        <f t="shared" si="13"/>
        <v>18.829999999999998</v>
      </c>
      <c r="DZ6" s="22">
        <f t="shared" si="13"/>
        <v>18.05</v>
      </c>
      <c r="EA6" s="22">
        <f t="shared" si="13"/>
        <v>14.28</v>
      </c>
      <c r="EB6" s="22">
        <f t="shared" si="13"/>
        <v>12.77</v>
      </c>
      <c r="EC6" s="21" t="str">
        <f>IF(EC7="","",IF(EC7="-","【-】","【"&amp;SUBSTITUTE(TEXT(EC7,"#,##0.00"),"-","△")&amp;"】"))</f>
        <v>【19.16】</v>
      </c>
      <c r="ED6" s="21">
        <f>IF(ED7="",NA(),ED7)</f>
        <v>0</v>
      </c>
      <c r="EE6" s="21">
        <f t="shared" ref="EE6:EM6" si="14">IF(EE7="",NA(),EE7)</f>
        <v>0</v>
      </c>
      <c r="EF6" s="21">
        <f t="shared" si="14"/>
        <v>0</v>
      </c>
      <c r="EG6" s="21">
        <f t="shared" si="14"/>
        <v>0</v>
      </c>
      <c r="EH6" s="21">
        <f t="shared" si="14"/>
        <v>0</v>
      </c>
      <c r="EI6" s="22">
        <f t="shared" si="14"/>
        <v>0.25</v>
      </c>
      <c r="EJ6" s="22">
        <f t="shared" si="14"/>
        <v>0.96</v>
      </c>
      <c r="EK6" s="22">
        <f t="shared" si="14"/>
        <v>0.37</v>
      </c>
      <c r="EL6" s="22">
        <f t="shared" si="14"/>
        <v>0.23</v>
      </c>
      <c r="EM6" s="22">
        <f t="shared" si="14"/>
        <v>0.88</v>
      </c>
      <c r="EN6" s="21" t="str">
        <f>IF(EN7="","",IF(EN7="-","【-】","【"&amp;SUBSTITUTE(TEXT(EN7,"#,##0.00"),"-","△")&amp;"】"))</f>
        <v>【0.49】</v>
      </c>
    </row>
    <row r="7" spans="1:144" s="23" customFormat="1" x14ac:dyDescent="0.2">
      <c r="A7" s="15"/>
      <c r="B7" s="24">
        <v>2023</v>
      </c>
      <c r="C7" s="24">
        <v>452084</v>
      </c>
      <c r="D7" s="24">
        <v>46</v>
      </c>
      <c r="E7" s="24">
        <v>1</v>
      </c>
      <c r="F7" s="24">
        <v>0</v>
      </c>
      <c r="G7" s="24">
        <v>5</v>
      </c>
      <c r="H7" s="24" t="s">
        <v>93</v>
      </c>
      <c r="I7" s="24" t="s">
        <v>94</v>
      </c>
      <c r="J7" s="24" t="s">
        <v>95</v>
      </c>
      <c r="K7" s="24" t="s">
        <v>96</v>
      </c>
      <c r="L7" s="24" t="s">
        <v>97</v>
      </c>
      <c r="M7" s="24" t="s">
        <v>98</v>
      </c>
      <c r="N7" s="25" t="s">
        <v>99</v>
      </c>
      <c r="O7" s="25">
        <v>62.04</v>
      </c>
      <c r="P7" s="25">
        <v>0.46</v>
      </c>
      <c r="Q7" s="25">
        <v>3311</v>
      </c>
      <c r="R7" s="25">
        <v>28503</v>
      </c>
      <c r="S7" s="25">
        <v>438.79</v>
      </c>
      <c r="T7" s="25">
        <v>64.959999999999994</v>
      </c>
      <c r="U7" s="25">
        <v>123</v>
      </c>
      <c r="V7" s="25">
        <v>0.4</v>
      </c>
      <c r="W7" s="25">
        <v>307.5</v>
      </c>
      <c r="X7" s="25">
        <v>114.24</v>
      </c>
      <c r="Y7" s="25">
        <v>107.07</v>
      </c>
      <c r="Z7" s="25">
        <v>107.8</v>
      </c>
      <c r="AA7" s="25">
        <v>110.64</v>
      </c>
      <c r="AB7" s="25">
        <v>108.51</v>
      </c>
      <c r="AC7" s="25">
        <v>88.54</v>
      </c>
      <c r="AD7" s="25">
        <v>97.61</v>
      </c>
      <c r="AE7" s="25">
        <v>98.78</v>
      </c>
      <c r="AF7" s="25">
        <v>101.23</v>
      </c>
      <c r="AG7" s="25">
        <v>103.12</v>
      </c>
      <c r="AH7" s="25">
        <v>103.05</v>
      </c>
      <c r="AI7" s="25">
        <v>0</v>
      </c>
      <c r="AJ7" s="25">
        <v>0</v>
      </c>
      <c r="AK7" s="25">
        <v>0</v>
      </c>
      <c r="AL7" s="25">
        <v>0</v>
      </c>
      <c r="AM7" s="25">
        <v>0</v>
      </c>
      <c r="AN7" s="25">
        <v>163.30000000000001</v>
      </c>
      <c r="AO7" s="25">
        <v>143.65</v>
      </c>
      <c r="AP7" s="25">
        <v>155.82</v>
      </c>
      <c r="AQ7" s="25">
        <v>155.18</v>
      </c>
      <c r="AR7" s="25">
        <v>101.46</v>
      </c>
      <c r="AS7" s="25">
        <v>30.22</v>
      </c>
      <c r="AT7" s="25">
        <v>37.43</v>
      </c>
      <c r="AU7" s="25">
        <v>51.72</v>
      </c>
      <c r="AV7" s="25">
        <v>66.290000000000006</v>
      </c>
      <c r="AW7" s="25">
        <v>85.85</v>
      </c>
      <c r="AX7" s="25">
        <v>113.4</v>
      </c>
      <c r="AY7" s="25">
        <v>86.33</v>
      </c>
      <c r="AZ7" s="25">
        <v>94.01</v>
      </c>
      <c r="BA7" s="25">
        <v>111.08</v>
      </c>
      <c r="BB7" s="25">
        <v>118.28</v>
      </c>
      <c r="BC7" s="25">
        <v>112.37</v>
      </c>
      <c r="BD7" s="25">
        <v>179.3</v>
      </c>
      <c r="BE7" s="25">
        <v>9560.81</v>
      </c>
      <c r="BF7" s="25">
        <v>8080.25</v>
      </c>
      <c r="BG7" s="25">
        <v>6118.56</v>
      </c>
      <c r="BH7" s="25">
        <v>5124.1099999999997</v>
      </c>
      <c r="BI7" s="25">
        <v>3962.52</v>
      </c>
      <c r="BJ7" s="25">
        <v>1077.8499999999999</v>
      </c>
      <c r="BK7" s="25">
        <v>1421.84</v>
      </c>
      <c r="BL7" s="25">
        <v>1596.62</v>
      </c>
      <c r="BM7" s="25">
        <v>1456.79</v>
      </c>
      <c r="BN7" s="25">
        <v>1364.2</v>
      </c>
      <c r="BO7" s="25">
        <v>1042.45</v>
      </c>
      <c r="BP7" s="25">
        <v>9.85</v>
      </c>
      <c r="BQ7" s="25">
        <v>10.17</v>
      </c>
      <c r="BR7" s="25">
        <v>11.74</v>
      </c>
      <c r="BS7" s="25">
        <v>11.27</v>
      </c>
      <c r="BT7" s="25">
        <v>10.52</v>
      </c>
      <c r="BU7" s="25">
        <v>46.51</v>
      </c>
      <c r="BV7" s="25">
        <v>35.72</v>
      </c>
      <c r="BW7" s="25">
        <v>33.659999999999997</v>
      </c>
      <c r="BX7" s="25">
        <v>35.33</v>
      </c>
      <c r="BY7" s="25">
        <v>38.58</v>
      </c>
      <c r="BZ7" s="25">
        <v>57.74</v>
      </c>
      <c r="CA7" s="25">
        <v>1783.91</v>
      </c>
      <c r="CB7" s="25">
        <v>1686.27</v>
      </c>
      <c r="CC7" s="25">
        <v>1554.92</v>
      </c>
      <c r="CD7" s="25">
        <v>1639.38</v>
      </c>
      <c r="CE7" s="25">
        <v>1795.39</v>
      </c>
      <c r="CF7" s="25">
        <v>481.17</v>
      </c>
      <c r="CG7" s="25">
        <v>471.3</v>
      </c>
      <c r="CH7" s="25">
        <v>506.68</v>
      </c>
      <c r="CI7" s="25">
        <v>491.45</v>
      </c>
      <c r="CJ7" s="25">
        <v>448.81</v>
      </c>
      <c r="CK7" s="25">
        <v>285.48</v>
      </c>
      <c r="CL7" s="25">
        <v>54.8</v>
      </c>
      <c r="CM7" s="25">
        <v>58.95</v>
      </c>
      <c r="CN7" s="25">
        <v>52.92</v>
      </c>
      <c r="CO7" s="25">
        <v>55.79</v>
      </c>
      <c r="CP7" s="25">
        <v>43.3</v>
      </c>
      <c r="CQ7" s="25">
        <v>49.65</v>
      </c>
      <c r="CR7" s="25">
        <v>51.52</v>
      </c>
      <c r="CS7" s="25">
        <v>48.75</v>
      </c>
      <c r="CT7" s="25">
        <v>50.95</v>
      </c>
      <c r="CU7" s="25">
        <v>52.39</v>
      </c>
      <c r="CV7" s="25">
        <v>53.73</v>
      </c>
      <c r="CW7" s="25">
        <v>59.99</v>
      </c>
      <c r="CX7" s="25">
        <v>59.78</v>
      </c>
      <c r="CY7" s="25">
        <v>71.23</v>
      </c>
      <c r="CZ7" s="25">
        <v>66.77</v>
      </c>
      <c r="DA7" s="25">
        <v>87.12</v>
      </c>
      <c r="DB7" s="25">
        <v>64.03</v>
      </c>
      <c r="DC7" s="25">
        <v>61.29</v>
      </c>
      <c r="DD7" s="25">
        <v>60.88</v>
      </c>
      <c r="DE7" s="25">
        <v>61</v>
      </c>
      <c r="DF7" s="25">
        <v>63.38</v>
      </c>
      <c r="DG7" s="25">
        <v>71.52</v>
      </c>
      <c r="DH7" s="25">
        <v>4.2300000000000004</v>
      </c>
      <c r="DI7" s="25">
        <v>8.43</v>
      </c>
      <c r="DJ7" s="25">
        <v>12.65</v>
      </c>
      <c r="DK7" s="25">
        <v>16.78</v>
      </c>
      <c r="DL7" s="25">
        <v>21.01</v>
      </c>
      <c r="DM7" s="25">
        <v>29.03</v>
      </c>
      <c r="DN7" s="25">
        <v>24.16</v>
      </c>
      <c r="DO7" s="25">
        <v>29.81</v>
      </c>
      <c r="DP7" s="25">
        <v>30.82</v>
      </c>
      <c r="DQ7" s="25">
        <v>24.27</v>
      </c>
      <c r="DR7" s="25">
        <v>38.43</v>
      </c>
      <c r="DS7" s="25">
        <v>0</v>
      </c>
      <c r="DT7" s="25">
        <v>0</v>
      </c>
      <c r="DU7" s="25">
        <v>0</v>
      </c>
      <c r="DV7" s="25">
        <v>0</v>
      </c>
      <c r="DW7" s="25">
        <v>0</v>
      </c>
      <c r="DX7" s="25">
        <v>11.18</v>
      </c>
      <c r="DY7" s="25">
        <v>18.829999999999998</v>
      </c>
      <c r="DZ7" s="25">
        <v>18.05</v>
      </c>
      <c r="EA7" s="25">
        <v>14.28</v>
      </c>
      <c r="EB7" s="25">
        <v>12.77</v>
      </c>
      <c r="EC7" s="25">
        <v>19.16</v>
      </c>
      <c r="ED7" s="25">
        <v>0</v>
      </c>
      <c r="EE7" s="25">
        <v>0</v>
      </c>
      <c r="EF7" s="25">
        <v>0</v>
      </c>
      <c r="EG7" s="25">
        <v>0</v>
      </c>
      <c r="EH7" s="25">
        <v>0</v>
      </c>
      <c r="EI7" s="25">
        <v>0.25</v>
      </c>
      <c r="EJ7" s="25">
        <v>0.96</v>
      </c>
      <c r="EK7" s="25">
        <v>0.37</v>
      </c>
      <c r="EL7" s="25">
        <v>0.23</v>
      </c>
      <c r="EM7" s="25">
        <v>0.88</v>
      </c>
      <c r="EN7" s="25">
        <v>0.49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2025-02-10T06:35:36Z</cp:lastPrinted>
  <dcterms:created xsi:type="dcterms:W3CDTF">2025-01-24T06:56:06Z</dcterms:created>
  <dcterms:modified xsi:type="dcterms:W3CDTF">2025-02-27T02:16:54Z</dcterms:modified>
  <cp:category/>
</cp:coreProperties>
</file>