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公共下水\"/>
    </mc:Choice>
  </mc:AlternateContent>
  <xr:revisionPtr revIDLastSave="0" documentId="13_ncr:1_{56CA1D00-4C8F-430E-A3C3-B26C34F298A2}" xr6:coauthVersionLast="47" xr6:coauthVersionMax="47" xr10:uidLastSave="{00000000-0000-0000-0000-000000000000}"/>
  <workbookProtection workbookAlgorithmName="SHA-512" workbookHashValue="TO+3iNBNxNWWHKnaxiJhJxv9pR9oNqhCMDNDR6sg6hQwni6dVb09Diwa93S7F6we/MfQvmblJZstF1Vn3KzeEA==" workbookSaltValue="rywahrxFIOYO9YT59Nc/PQ==" workbookSpinCount="100000" lockStructure="1"/>
  <bookViews>
    <workbookView xWindow="-108" yWindow="-108" windowWidth="23256" windowHeight="140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BB10" i="4"/>
  <c r="AT10" i="4"/>
  <c r="BB8" i="4"/>
  <c r="AT8" i="4"/>
  <c r="AL8" i="4"/>
  <c r="W8" i="4"/>
  <c r="P8" i="4"/>
</calcChain>
</file>

<file path=xl/sharedStrings.xml><?xml version="1.0" encoding="utf-8"?>
<sst xmlns="http://schemas.openxmlformats.org/spreadsheetml/2006/main" count="231" uniqueCount="114">
  <si>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</si>
  <si>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</si>
  <si>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</si>
  <si>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</si>
  <si>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</si>
  <si>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</si>
  <si>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</si>
  <si>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</si>
  <si>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</si>
  <si>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</si>
  <si>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</si>
  <si>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</si>
  <si>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</si>
  <si>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</si>
  <si>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</si>
  <si>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</si>
  <si>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</si>
  <si>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</si>
  <si>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</si>
  <si>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</si>
  <si>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</si>
  <si>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</si>
  <si>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</si>
  <si>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</si>
  <si>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</si>
  <si>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</si>
  <si>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</si>
  <si>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</si>
  <si>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</si>
  <si>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</si>
  <si>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</si>
  <si>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</si>
  <si>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</si>
  <si>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2①</t>
  </si>
  <si>
    <t>類似団体平均値（平均値）</t>
  </si>
  <si>
    <t>【】</t>
  </si>
  <si>
    <t>②管渠老朽化率(％)</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</si>
  <si>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</si>
  <si>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</si>
  <si>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</si>
  <si>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</si>
  <si>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</si>
  <si>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</si>
  <si>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</si>
  <si>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</si>
  <si>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</si>
  <si>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</si>
  <si>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</si>
  <si>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</si>
  <si>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</si>
  <si>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</si>
  <si>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</si>
  <si>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</si>
  <si>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</si>
  <si>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</si>
  <si>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</si>
  <si>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</si>
  <si>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</si>
  <si>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</si>
  <si>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</si>
  <si>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</si>
  <si>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</si>
  <si>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</si>
  <si>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</si>
  <si>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</si>
  <si>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</si>
  <si>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</si>
  <si>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</si>
  <si>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</si>
  <si>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</si>
  <si>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</si>
  <si>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</si>
  <si>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</si>
  <si>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</si>
  <si>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</si>
  <si>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</si>
  <si>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</si>
  <si>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</si>
  <si>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</si>
  <si>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</si>
  <si>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</si>
  <si>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</si>
  <si>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</si>
  <si>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</si>
  <si>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</si>
  <si>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</si>
  <si>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</si>
  <si>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</si>
  <si>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</si>
  <si>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</si>
  <si>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</si>
  <si>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</si>
  <si>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</si>
  <si>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</si>
  <si>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</si>
  <si>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宮崎県　宮崎市</t>
  </si>
  <si>
    <t>法適用</t>
  </si>
  <si>
    <t>下水道事業</t>
  </si>
  <si>
    <t>公共下水道</t>
  </si>
  <si>
    <t>Ad</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</si>
  <si>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</si>
  <si>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</si>
  <si>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</si>
  <si>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</si>
  <si>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</si>
  <si>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</si>
  <si>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</si>
  <si>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</si>
  <si>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</si>
  <si>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</si>
  <si>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</si>
  <si>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①「有形固定資産減価償却率」は、類似団体や全国平均より高く、今後も上昇する見込みです。
　②「管渠老朽化率」は類似団体や全国平均を下回っていますが、昭和62年から平成16年にかけて年間50kmを超える管渠の整備を行っており、今後法定耐用年数を経過した管渠が急激に増えることから、上昇していくことが予想されます。
　③「管渠改善率」は、現時点において法定耐用年数の経過に伴った改築更新の必要な管渠が下水管布設延長に対して少ないことから低い割合となっています。今後、耐用年数を迎えるため、ストックマネジメント計画に基づいた計画的な改築更新に努めます。</t>
  </si>
  <si>
    <t>　①「経常収支比率」は、経常収益の減少と経常費用の減少により、前年度より上昇しました。③「流動比率」は、前年度より僅かに上昇したものの100％を下回る水準となっており、どちらの比率も類似団体や全国平均よりも低くなっています。
　④「企業債残高対事業規模比率」の低下に努めているところですが、類似団体や全国平均よりも高い状況が続いており、今後も企業債の借入れ額の抑制に取り組んでいく必要があります。
　⑤「経費回収率」は前年度より上昇したものの、100％を下回り、汚水処理に必要な経費を使用料収入で賄えない状況が続いており、類似団体や全国平均と比べ大幅に低い状況です。
●効率性について
　⑥「汚水処理原価」については全国平均より高いものの類似団体平均より低くなっています。
　⑦「施設利用率」は一日平均処理量が減少したことにより前年を下回りました。
　⑧「水洗化率」は、水洗化事業の推進により増加し、類似団体と同程度の数値に上昇しました。</t>
  </si>
  <si>
    <t>　公共下水道事業は、これまで「みやざき水ビジョン2020」及び「経営戦略」に基づいた計画的な事業を実施する中、経営においては、使用料で事業費を賄うことができないため、一般会計からの多額の繰入金に依存していましたが、令和7年度からの使用料改定（平均改定率19.71％）により、経費回収率などが改善される見込です。
　引き続き、現在策定中の「みやざき水ビジョン（2025-2034）」に掲げた耐震化、老朽化対策等の推進に向け、ストックマネジメントを活用した効率的・効果的な投資や維持管理費等のさらなる削減に取り組んでい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</si>
</sst>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0.09</c:v>
                </c:pt>
                <c:pt idx="1">
                  <c:v>0</c:v>
                </c:pt>
                <c:pt idx="2" formatCode="#,##0.00;&quot;△&quot;#,##0.00;&quot;-&quot;">
                  <c:v>0.13</c:v>
                </c:pt>
                <c:pt idx="3" formatCode="#,##0.00;&quot;△&quot;#,##0.00;&quot;-&quot;">
                  <c:v>0.14000000000000001</c:v>
                </c:pt>
                <c:pt idx="4" formatCode="#,##0.00;&quot;△&quot;#,##0.00;&quot;-&quot;">
                  <c:v>0.17</c:v>
                </c:pt>
              </c:numCache>
            </c:numRef>
          </c:val>
          <c:extLst>
            <c:ext xmlns:c16="http://schemas.microsoft.com/office/drawing/2014/chart" uri="{C3380CC4-5D6E-409C-BE32-E72D297353CC}">
              <c16:uniqueId val="{00000000-9A20-4EFB-9D82-487E2B28505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0.33</c:v>
                </c:pt>
                <c:pt idx="2">
                  <c:v>0.22</c:v>
                </c:pt>
                <c:pt idx="3">
                  <c:v>0.23</c:v>
                </c:pt>
                <c:pt idx="4">
                  <c:v>0.18</c:v>
                </c:pt>
              </c:numCache>
            </c:numRef>
          </c:val>
          <c:smooth val="0"/>
          <c:extLst>
            <c:ext xmlns:c16="http://schemas.microsoft.com/office/drawing/2014/chart" uri="{C3380CC4-5D6E-409C-BE32-E72D297353CC}">
              <c16:uniqueId val="{00000001-9A20-4EFB-9D82-487E2B28505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68.81</c:v>
                </c:pt>
                <c:pt idx="1">
                  <c:v>65.92</c:v>
                </c:pt>
                <c:pt idx="2">
                  <c:v>68.81</c:v>
                </c:pt>
                <c:pt idx="3">
                  <c:v>69.17</c:v>
                </c:pt>
                <c:pt idx="4">
                  <c:v>68.58</c:v>
                </c:pt>
              </c:numCache>
            </c:numRef>
          </c:val>
          <c:extLst>
            <c:ext xmlns:c16="http://schemas.microsoft.com/office/drawing/2014/chart" uri="{C3380CC4-5D6E-409C-BE32-E72D297353CC}">
              <c16:uniqueId val="{00000000-05E8-42F4-854D-B7B52EBDAA6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66.78</c:v>
                </c:pt>
                <c:pt idx="1">
                  <c:v>67</c:v>
                </c:pt>
                <c:pt idx="2">
                  <c:v>66.650000000000006</c:v>
                </c:pt>
                <c:pt idx="3">
                  <c:v>64.45</c:v>
                </c:pt>
                <c:pt idx="4">
                  <c:v>65.11</c:v>
                </c:pt>
              </c:numCache>
            </c:numRef>
          </c:val>
          <c:smooth val="0"/>
          <c:extLst>
            <c:ext xmlns:c16="http://schemas.microsoft.com/office/drawing/2014/chart" uri="{C3380CC4-5D6E-409C-BE32-E72D297353CC}">
              <c16:uniqueId val="{00000001-05E8-42F4-854D-B7B52EBDAA6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93.39</c:v>
                </c:pt>
                <c:pt idx="1">
                  <c:v>93.6</c:v>
                </c:pt>
                <c:pt idx="2">
                  <c:v>93.73</c:v>
                </c:pt>
                <c:pt idx="3">
                  <c:v>94.61</c:v>
                </c:pt>
                <c:pt idx="4">
                  <c:v>95.1</c:v>
                </c:pt>
              </c:numCache>
            </c:numRef>
          </c:val>
          <c:extLst>
            <c:ext xmlns:c16="http://schemas.microsoft.com/office/drawing/2014/chart" uri="{C3380CC4-5D6E-409C-BE32-E72D297353CC}">
              <c16:uniqueId val="{00000000-038D-417A-AFA8-CB1A299E6C0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94.06</c:v>
                </c:pt>
                <c:pt idx="1">
                  <c:v>94.41</c:v>
                </c:pt>
                <c:pt idx="2">
                  <c:v>94.43</c:v>
                </c:pt>
                <c:pt idx="3">
                  <c:v>94.58</c:v>
                </c:pt>
                <c:pt idx="4">
                  <c:v>94.69</c:v>
                </c:pt>
              </c:numCache>
            </c:numRef>
          </c:val>
          <c:smooth val="0"/>
          <c:extLst>
            <c:ext xmlns:c16="http://schemas.microsoft.com/office/drawing/2014/chart" uri="{C3380CC4-5D6E-409C-BE32-E72D297353CC}">
              <c16:uniqueId val="{00000001-038D-417A-AFA8-CB1A299E6C0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101.24</c:v>
                </c:pt>
                <c:pt idx="1">
                  <c:v>100.97</c:v>
                </c:pt>
                <c:pt idx="2">
                  <c:v>98.56</c:v>
                </c:pt>
                <c:pt idx="3">
                  <c:v>100.72</c:v>
                </c:pt>
                <c:pt idx="4">
                  <c:v>100.95</c:v>
                </c:pt>
              </c:numCache>
            </c:numRef>
          </c:val>
          <c:extLst>
            <c:ext xmlns:c16="http://schemas.microsoft.com/office/drawing/2014/chart" uri="{C3380CC4-5D6E-409C-BE32-E72D297353CC}">
              <c16:uniqueId val="{00000000-8DBA-4742-93E5-381BBB0CD20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111.12</c:v>
                </c:pt>
                <c:pt idx="1">
                  <c:v>109.58</c:v>
                </c:pt>
                <c:pt idx="2">
                  <c:v>109.32</c:v>
                </c:pt>
                <c:pt idx="3">
                  <c:v>108.33</c:v>
                </c:pt>
                <c:pt idx="4">
                  <c:v>107.76</c:v>
                </c:pt>
              </c:numCache>
            </c:numRef>
          </c:val>
          <c:smooth val="0"/>
          <c:extLst>
            <c:ext xmlns:c16="http://schemas.microsoft.com/office/drawing/2014/chart" uri="{C3380CC4-5D6E-409C-BE32-E72D297353CC}">
              <c16:uniqueId val="{00000001-8DBA-4742-93E5-381BBB0CD20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35.25</c:v>
                </c:pt>
                <c:pt idx="1">
                  <c:v>37</c:v>
                </c:pt>
                <c:pt idx="2">
                  <c:v>38.840000000000003</c:v>
                </c:pt>
                <c:pt idx="3">
                  <c:v>40.520000000000003</c:v>
                </c:pt>
                <c:pt idx="4">
                  <c:v>42.15</c:v>
                </c:pt>
              </c:numCache>
            </c:numRef>
          </c:val>
          <c:extLst>
            <c:ext xmlns:c16="http://schemas.microsoft.com/office/drawing/2014/chart" uri="{C3380CC4-5D6E-409C-BE32-E72D297353CC}">
              <c16:uniqueId val="{00000000-334F-4960-827C-D3B891BB5C4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34.33</c:v>
                </c:pt>
                <c:pt idx="1">
                  <c:v>34.15</c:v>
                </c:pt>
                <c:pt idx="2">
                  <c:v>35.53</c:v>
                </c:pt>
                <c:pt idx="3">
                  <c:v>37.51</c:v>
                </c:pt>
                <c:pt idx="4">
                  <c:v>38.869999999999997</c:v>
                </c:pt>
              </c:numCache>
            </c:numRef>
          </c:val>
          <c:smooth val="0"/>
          <c:extLst>
            <c:ext xmlns:c16="http://schemas.microsoft.com/office/drawing/2014/chart" uri="{C3380CC4-5D6E-409C-BE32-E72D297353CC}">
              <c16:uniqueId val="{00000001-334F-4960-827C-D3B891BB5C4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3.27</c:v>
                </c:pt>
                <c:pt idx="1">
                  <c:v>3.23</c:v>
                </c:pt>
                <c:pt idx="2">
                  <c:v>4.46</c:v>
                </c:pt>
                <c:pt idx="3">
                  <c:v>4.53</c:v>
                </c:pt>
                <c:pt idx="4">
                  <c:v>4.5199999999999996</c:v>
                </c:pt>
              </c:numCache>
            </c:numRef>
          </c:val>
          <c:extLst>
            <c:ext xmlns:c16="http://schemas.microsoft.com/office/drawing/2014/chart" uri="{C3380CC4-5D6E-409C-BE32-E72D297353CC}">
              <c16:uniqueId val="{00000000-04E2-4761-8992-621249F7089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5.1100000000000003</c:v>
                </c:pt>
                <c:pt idx="1">
                  <c:v>5.18</c:v>
                </c:pt>
                <c:pt idx="2">
                  <c:v>6.01</c:v>
                </c:pt>
                <c:pt idx="3">
                  <c:v>6.84</c:v>
                </c:pt>
                <c:pt idx="4">
                  <c:v>7.69</c:v>
                </c:pt>
              </c:numCache>
            </c:numRef>
          </c:val>
          <c:smooth val="0"/>
          <c:extLst>
            <c:ext xmlns:c16="http://schemas.microsoft.com/office/drawing/2014/chart" uri="{C3380CC4-5D6E-409C-BE32-E72D297353CC}">
              <c16:uniqueId val="{00000001-04E2-4761-8992-621249F7089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formatCode="#,##0.00;&quot;△&quot;#,##0.00;&quot;-&quot;">
                  <c:v>1.07</c:v>
                </c:pt>
                <c:pt idx="3" formatCode="#,##0.00;&quot;△&quot;#,##0.00;&quot;-&quot;">
                  <c:v>0.62</c:v>
                </c:pt>
                <c:pt idx="4">
                  <c:v>0</c:v>
                </c:pt>
              </c:numCache>
            </c:numRef>
          </c:val>
          <c:extLst>
            <c:ext xmlns:c16="http://schemas.microsoft.com/office/drawing/2014/chart" uri="{C3380CC4-5D6E-409C-BE32-E72D297353CC}">
              <c16:uniqueId val="{00000000-F315-498E-AD87-6E21A155ACD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2.0699999999999998</c:v>
                </c:pt>
                <c:pt idx="1">
                  <c:v>5.97</c:v>
                </c:pt>
                <c:pt idx="2">
                  <c:v>1.54</c:v>
                </c:pt>
                <c:pt idx="3">
                  <c:v>1.28</c:v>
                </c:pt>
                <c:pt idx="4">
                  <c:v>1.02</c:v>
                </c:pt>
              </c:numCache>
            </c:numRef>
          </c:val>
          <c:smooth val="0"/>
          <c:extLst>
            <c:ext xmlns:c16="http://schemas.microsoft.com/office/drawing/2014/chart" uri="{C3380CC4-5D6E-409C-BE32-E72D297353CC}">
              <c16:uniqueId val="{00000001-F315-498E-AD87-6E21A155ACD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62.41</c:v>
                </c:pt>
                <c:pt idx="1">
                  <c:v>65.84</c:v>
                </c:pt>
                <c:pt idx="2">
                  <c:v>61.81</c:v>
                </c:pt>
                <c:pt idx="3">
                  <c:v>63.75</c:v>
                </c:pt>
                <c:pt idx="4">
                  <c:v>63.95</c:v>
                </c:pt>
              </c:numCache>
            </c:numRef>
          </c:val>
          <c:extLst>
            <c:ext xmlns:c16="http://schemas.microsoft.com/office/drawing/2014/chart" uri="{C3380CC4-5D6E-409C-BE32-E72D297353CC}">
              <c16:uniqueId val="{00000000-04CE-4418-8261-59D5B9E005A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61.57</c:v>
                </c:pt>
                <c:pt idx="1">
                  <c:v>60.82</c:v>
                </c:pt>
                <c:pt idx="2">
                  <c:v>63.48</c:v>
                </c:pt>
                <c:pt idx="3">
                  <c:v>65.510000000000005</c:v>
                </c:pt>
                <c:pt idx="4">
                  <c:v>72.78</c:v>
                </c:pt>
              </c:numCache>
            </c:numRef>
          </c:val>
          <c:smooth val="0"/>
          <c:extLst>
            <c:ext xmlns:c16="http://schemas.microsoft.com/office/drawing/2014/chart" uri="{C3380CC4-5D6E-409C-BE32-E72D297353CC}">
              <c16:uniqueId val="{00000001-04CE-4418-8261-59D5B9E005A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977.6</c:v>
                </c:pt>
                <c:pt idx="1">
                  <c:v>977.37</c:v>
                </c:pt>
                <c:pt idx="2">
                  <c:v>973.33</c:v>
                </c:pt>
                <c:pt idx="3">
                  <c:v>886.15</c:v>
                </c:pt>
                <c:pt idx="4">
                  <c:v>892.72</c:v>
                </c:pt>
              </c:numCache>
            </c:numRef>
          </c:val>
          <c:extLst>
            <c:ext xmlns:c16="http://schemas.microsoft.com/office/drawing/2014/chart" uri="{C3380CC4-5D6E-409C-BE32-E72D297353CC}">
              <c16:uniqueId val="{00000000-D5BD-45F4-BC97-0E3B88B0FEC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867.39</c:v>
                </c:pt>
                <c:pt idx="1">
                  <c:v>920.83</c:v>
                </c:pt>
                <c:pt idx="2">
                  <c:v>874.02</c:v>
                </c:pt>
                <c:pt idx="3">
                  <c:v>827.43</c:v>
                </c:pt>
                <c:pt idx="4">
                  <c:v>790.32</c:v>
                </c:pt>
              </c:numCache>
            </c:numRef>
          </c:val>
          <c:smooth val="0"/>
          <c:extLst>
            <c:ext xmlns:c16="http://schemas.microsoft.com/office/drawing/2014/chart" uri="{C3380CC4-5D6E-409C-BE32-E72D297353CC}">
              <c16:uniqueId val="{00000001-D5BD-45F4-BC97-0E3B88B0FEC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88.58</c:v>
                </c:pt>
                <c:pt idx="1">
                  <c:v>87.09</c:v>
                </c:pt>
                <c:pt idx="2">
                  <c:v>87.27</c:v>
                </c:pt>
                <c:pt idx="3">
                  <c:v>88.1</c:v>
                </c:pt>
                <c:pt idx="4">
                  <c:v>88.76</c:v>
                </c:pt>
              </c:numCache>
            </c:numRef>
          </c:val>
          <c:extLst>
            <c:ext xmlns:c16="http://schemas.microsoft.com/office/drawing/2014/chart" uri="{C3380CC4-5D6E-409C-BE32-E72D297353CC}">
              <c16:uniqueId val="{00000000-9FBA-4D1F-AEFB-550EB379869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100.91</c:v>
                </c:pt>
                <c:pt idx="1">
                  <c:v>99.82</c:v>
                </c:pt>
                <c:pt idx="2">
                  <c:v>100.32</c:v>
                </c:pt>
                <c:pt idx="3">
                  <c:v>99.71</c:v>
                </c:pt>
                <c:pt idx="4">
                  <c:v>98.7</c:v>
                </c:pt>
              </c:numCache>
            </c:numRef>
          </c:val>
          <c:smooth val="0"/>
          <c:extLst>
            <c:ext xmlns:c16="http://schemas.microsoft.com/office/drawing/2014/chart" uri="{C3380CC4-5D6E-409C-BE32-E72D297353CC}">
              <c16:uniqueId val="{00000001-9FBA-4D1F-AEFB-550EB379869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150.6</c:v>
                </c:pt>
                <c:pt idx="1">
                  <c:v>151.41</c:v>
                </c:pt>
                <c:pt idx="2">
                  <c:v>151.24</c:v>
                </c:pt>
                <c:pt idx="3">
                  <c:v>151.01</c:v>
                </c:pt>
                <c:pt idx="4">
                  <c:v>150.35</c:v>
                </c:pt>
              </c:numCache>
            </c:numRef>
          </c:val>
          <c:extLst>
            <c:ext xmlns:c16="http://schemas.microsoft.com/office/drawing/2014/chart" uri="{C3380CC4-5D6E-409C-BE32-E72D297353CC}">
              <c16:uniqueId val="{00000000-3072-4024-ACCE-E0CD07BC2B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158.04</c:v>
                </c:pt>
                <c:pt idx="1">
                  <c:v>156.77000000000001</c:v>
                </c:pt>
                <c:pt idx="2">
                  <c:v>157.63999999999999</c:v>
                </c:pt>
                <c:pt idx="3">
                  <c:v>159.59</c:v>
                </c:pt>
                <c:pt idx="4">
                  <c:v>160.65</c:v>
                </c:pt>
              </c:numCache>
            </c:numRef>
          </c:val>
          <c:smooth val="0"/>
          <c:extLst>
            <c:ext xmlns:c16="http://schemas.microsoft.com/office/drawing/2014/chart" uri="{C3380CC4-5D6E-409C-BE32-E72D297353CC}">
              <c16:uniqueId val="{00000001-3072-4024-ACCE-E0CD07BC2B7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286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005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79724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17443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286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005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9724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17443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286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4578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4870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2899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【105.91】</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0618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【3.03】</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08337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【78.43】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6056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【630.82】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6056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【95.91】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08337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【58.94】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0618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【138.75】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2899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【97.81】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295775"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【41.09】</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342120"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【8.68】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354175"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3</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宮崎県　宮崎市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10</v>
      </c>
      <c r="C7" s="29"/>
      <c r="D7" s="29"/>
      <c r="E7" s="29"/>
      <c r="F7" s="29"/>
      <c r="G7" s="29"/>
      <c r="H7" s="29"/>
      <c r="I7" s="29" t="s">
        <v>16</v>
      </c>
      <c r="J7" s="29"/>
      <c r="K7" s="29"/>
      <c r="L7" s="29"/>
      <c r="M7" s="29"/>
      <c r="N7" s="29"/>
      <c r="O7" s="29"/>
      <c r="P7" s="29" t="s">
        <v>9</v>
      </c>
      <c r="Q7" s="29"/>
      <c r="R7" s="29"/>
      <c r="S7" s="29"/>
      <c r="T7" s="29"/>
      <c r="U7" s="29"/>
      <c r="V7" s="29"/>
      <c r="W7" s="29" t="s">
        <v>1</v>
      </c>
      <c r="X7" s="29"/>
      <c r="Y7" s="29"/>
      <c r="Z7" s="29"/>
      <c r="AA7" s="29"/>
      <c r="AB7" s="29"/>
      <c r="AC7" s="29"/>
      <c r="AD7" s="29" t="s">
        <v>8</v>
      </c>
      <c r="AE7" s="29"/>
      <c r="AF7" s="29"/>
      <c r="AG7" s="29"/>
      <c r="AH7" s="29"/>
      <c r="AI7" s="29"/>
      <c r="AJ7" s="29"/>
      <c r="AK7" s="3"/>
      <c r="AL7" s="29" t="s">
        <v>17</v>
      </c>
      <c r="AM7" s="29"/>
      <c r="AN7" s="29"/>
      <c r="AO7" s="29"/>
      <c r="AP7" s="29"/>
      <c r="AQ7" s="29"/>
      <c r="AR7" s="29"/>
      <c r="AS7" s="29"/>
      <c r="AT7" s="29" t="s">
        <v>14</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Ad</v>
      </c>
      <c r="X8" s="33"/>
      <c r="Y8" s="33"/>
      <c r="Z8" s="33"/>
      <c r="AA8" s="33"/>
      <c r="AB8" s="33"/>
      <c r="AC8" s="33"/>
      <c r="AD8" s="34" t="str">
        <f>データ!$M$6</f>
        <v>自治体職員</v>
      </c>
      <c r="AE8" s="34"/>
      <c r="AF8" s="34"/>
      <c r="AG8" s="34"/>
      <c r="AH8" s="34"/>
      <c r="AI8" s="34"/>
      <c r="AJ8" s="34"/>
      <c r="AK8" s="3"/>
      <c r="AL8" s="35">
        <f>データ!S6</f>
        <v>397406</v>
      </c>
      <c r="AM8" s="35"/>
      <c r="AN8" s="35"/>
      <c r="AO8" s="35"/>
      <c r="AP8" s="35"/>
      <c r="AQ8" s="35"/>
      <c r="AR8" s="35"/>
      <c r="AS8" s="35"/>
      <c r="AT8" s="36">
        <f>データ!T6</f>
        <v>643.57000000000005</v>
      </c>
      <c r="AU8" s="36"/>
      <c r="AV8" s="36"/>
      <c r="AW8" s="36"/>
      <c r="AX8" s="36"/>
      <c r="AY8" s="36"/>
      <c r="AZ8" s="36"/>
      <c r="BA8" s="36"/>
      <c r="BB8" s="36">
        <f>データ!U6</f>
        <v>617.5</v>
      </c>
      <c r="BC8" s="36"/>
      <c r="BD8" s="36"/>
      <c r="BE8" s="36"/>
      <c r="BF8" s="36"/>
      <c r="BG8" s="36"/>
      <c r="BH8" s="36"/>
      <c r="BI8" s="36"/>
      <c r="BJ8" s="3"/>
      <c r="BK8" s="3"/>
      <c r="BL8" s="37" t="s">
        <v>15</v>
      </c>
      <c r="BM8" s="38"/>
      <c r="BN8" s="39" t="s">
        <v>21</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26</v>
      </c>
      <c r="Q9" s="29"/>
      <c r="R9" s="29"/>
      <c r="S9" s="29"/>
      <c r="T9" s="29"/>
      <c r="U9" s="29"/>
      <c r="V9" s="29"/>
      <c r="W9" s="29" t="s">
        <v>27</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5</v>
      </c>
      <c r="BC9" s="29"/>
      <c r="BD9" s="29"/>
      <c r="BE9" s="29"/>
      <c r="BF9" s="29"/>
      <c r="BG9" s="29"/>
      <c r="BH9" s="29"/>
      <c r="BI9" s="29"/>
      <c r="BJ9" s="3"/>
      <c r="BK9" s="3"/>
      <c r="BL9" s="41" t="s">
        <v>32</v>
      </c>
      <c r="BM9" s="42"/>
      <c r="BN9" s="43" t="s">
        <v>34</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56.78</v>
      </c>
      <c r="J10" s="36"/>
      <c r="K10" s="36"/>
      <c r="L10" s="36"/>
      <c r="M10" s="36"/>
      <c r="N10" s="36"/>
      <c r="O10" s="36"/>
      <c r="P10" s="36">
        <f>データ!P6</f>
        <v>89.29</v>
      </c>
      <c r="Q10" s="36"/>
      <c r="R10" s="36"/>
      <c r="S10" s="36"/>
      <c r="T10" s="36"/>
      <c r="U10" s="36"/>
      <c r="V10" s="36"/>
      <c r="W10" s="36">
        <f>データ!Q6</f>
        <v>75.680000000000007</v>
      </c>
      <c r="X10" s="36"/>
      <c r="Y10" s="36"/>
      <c r="Z10" s="36"/>
      <c r="AA10" s="36"/>
      <c r="AB10" s="36"/>
      <c r="AC10" s="36"/>
      <c r="AD10" s="35">
        <f>データ!R6</f>
        <v>2431</v>
      </c>
      <c r="AE10" s="35"/>
      <c r="AF10" s="35"/>
      <c r="AG10" s="35"/>
      <c r="AH10" s="35"/>
      <c r="AI10" s="35"/>
      <c r="AJ10" s="35"/>
      <c r="AK10" s="2"/>
      <c r="AL10" s="35">
        <f>データ!V6</f>
        <v>352742</v>
      </c>
      <c r="AM10" s="35"/>
      <c r="AN10" s="35"/>
      <c r="AO10" s="35"/>
      <c r="AP10" s="35"/>
      <c r="AQ10" s="35"/>
      <c r="AR10" s="35"/>
      <c r="AS10" s="35"/>
      <c r="AT10" s="36">
        <f>データ!W6</f>
        <v>73.56</v>
      </c>
      <c r="AU10" s="36"/>
      <c r="AV10" s="36"/>
      <c r="AW10" s="36"/>
      <c r="AX10" s="36"/>
      <c r="AY10" s="36"/>
      <c r="AZ10" s="36"/>
      <c r="BA10" s="36"/>
      <c r="BB10" s="36">
        <f>データ!X6</f>
        <v>4795.3</v>
      </c>
      <c r="BC10" s="36"/>
      <c r="BD10" s="36"/>
      <c r="BE10" s="36"/>
      <c r="BF10" s="36"/>
      <c r="BG10" s="36"/>
      <c r="BH10" s="36"/>
      <c r="BI10" s="36"/>
      <c r="BJ10" s="2"/>
      <c r="BK10" s="2"/>
      <c r="BL10" s="45" t="s">
        <v>35</v>
      </c>
      <c r="BM10" s="46"/>
      <c r="BN10" s="47" t="s">
        <v>37</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38</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39</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112</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41</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111</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13</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12</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113</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42</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43</v>
      </c>
      <c r="C84" s="6"/>
      <c r="D84" s="6"/>
      <c r="E84" s="6" t="s">
        <v>45</v>
      </c>
      <c r="F84" s="6" t="s">
        <v>46</v>
      </c>
      <c r="G84" s="6" t="s">
        <v>47</v>
      </c>
      <c r="H84" s="6" t="s">
        <v>40</v>
      </c>
      <c r="I84" s="6" t="s">
        <v>11</v>
      </c>
      <c r="J84" s="6" t="s">
        <v>48</v>
      </c>
      <c r="K84" s="6" t="s">
        <v>49</v>
      </c>
      <c r="L84" s="6" t="s">
        <v>4</v>
      </c>
      <c r="M84" s="6" t="s">
        <v>33</v>
      </c>
      <c r="N84" s="6" t="s">
        <v>51</v>
      </c>
      <c r="O84" s="6" t="s">
        <v>53</v>
      </c>
    </row>
    <row r="85" spans="1:78" hidden="1" x14ac:dyDescent="0.2">
      <c r="B85" s="6"/>
      <c r="C85" s="6"/>
      <c r="D85" s="6"/>
      <c r="E85" s="6" t="str">
        <f>データ!AI6</f>
        <v>【105.91】</v>
      </c>
      <c r="F85" s="6" t="str">
        <f>データ!AT6</f>
        <v>【3.03】</v>
      </c>
      <c r="G85" s="6" t="str">
        <f>データ!BE6</f>
        <v>【78.43】</v>
      </c>
      <c r="H85" s="6" t="str">
        <f>データ!BP6</f>
        <v>【630.82】</v>
      </c>
      <c r="I85" s="6" t="str">
        <f>データ!CA6</f>
        <v>【97.81】</v>
      </c>
      <c r="J85" s="6" t="str">
        <f>データ!CL6</f>
        <v>【138.75】</v>
      </c>
      <c r="K85" s="6" t="str">
        <f>データ!CW6</f>
        <v>【58.94】</v>
      </c>
      <c r="L85" s="6" t="str">
        <f>データ!DH6</f>
        <v>【95.91】</v>
      </c>
      <c r="M85" s="6" t="str">
        <f>データ!DS6</f>
        <v>【41.09】</v>
      </c>
      <c r="N85" s="6" t="str">
        <f>データ!ED6</f>
        <v>【8.68】</v>
      </c>
      <c r="O85" s="6" t="str">
        <f>データ!EO6</f>
        <v>【0.22】</v>
      </c>
    </row>
  </sheetData>
  <sheetProtection algorithmName="SHA-512" hashValue="AyfBROUPNrKOSak5AiC3/YeLagKyUqlXeH9Bfm6k1ksC7rUw6hGhEyBzDZpNJnzvwqlT+dHdGtODMilZCF7Q4g==" saltValue="R7l2Yy4fy0X5ME0npFWFc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54</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55</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20</v>
      </c>
      <c r="B3" s="16" t="s">
        <v>2</v>
      </c>
      <c r="C3" s="16" t="s">
        <v>57</v>
      </c>
      <c r="D3" s="16" t="s">
        <v>58</v>
      </c>
      <c r="E3" s="16" t="s">
        <v>7</v>
      </c>
      <c r="F3" s="16" t="s">
        <v>6</v>
      </c>
      <c r="G3" s="16" t="s">
        <v>25</v>
      </c>
      <c r="H3" s="73" t="s">
        <v>59</v>
      </c>
      <c r="I3" s="74"/>
      <c r="J3" s="74"/>
      <c r="K3" s="74"/>
      <c r="L3" s="74"/>
      <c r="M3" s="74"/>
      <c r="N3" s="74"/>
      <c r="O3" s="74"/>
      <c r="P3" s="74"/>
      <c r="Q3" s="74"/>
      <c r="R3" s="74"/>
      <c r="S3" s="74"/>
      <c r="T3" s="74"/>
      <c r="U3" s="74"/>
      <c r="V3" s="74"/>
      <c r="W3" s="74"/>
      <c r="X3" s="75"/>
      <c r="Y3" s="71" t="s">
        <v>52</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13</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60</v>
      </c>
      <c r="B4" s="17"/>
      <c r="C4" s="17"/>
      <c r="D4" s="17"/>
      <c r="E4" s="17"/>
      <c r="F4" s="17"/>
      <c r="G4" s="17"/>
      <c r="H4" s="76"/>
      <c r="I4" s="77"/>
      <c r="J4" s="77"/>
      <c r="K4" s="77"/>
      <c r="L4" s="77"/>
      <c r="M4" s="77"/>
      <c r="N4" s="77"/>
      <c r="O4" s="77"/>
      <c r="P4" s="77"/>
      <c r="Q4" s="77"/>
      <c r="R4" s="77"/>
      <c r="S4" s="77"/>
      <c r="T4" s="77"/>
      <c r="U4" s="77"/>
      <c r="V4" s="77"/>
      <c r="W4" s="77"/>
      <c r="X4" s="78"/>
      <c r="Y4" s="72" t="s">
        <v>50</v>
      </c>
      <c r="Z4" s="72"/>
      <c r="AA4" s="72"/>
      <c r="AB4" s="72"/>
      <c r="AC4" s="72"/>
      <c r="AD4" s="72"/>
      <c r="AE4" s="72"/>
      <c r="AF4" s="72"/>
      <c r="AG4" s="72"/>
      <c r="AH4" s="72"/>
      <c r="AI4" s="72"/>
      <c r="AJ4" s="72" t="s">
        <v>44</v>
      </c>
      <c r="AK4" s="72"/>
      <c r="AL4" s="72"/>
      <c r="AM4" s="72"/>
      <c r="AN4" s="72"/>
      <c r="AO4" s="72"/>
      <c r="AP4" s="72"/>
      <c r="AQ4" s="72"/>
      <c r="AR4" s="72"/>
      <c r="AS4" s="72"/>
      <c r="AT4" s="72"/>
      <c r="AU4" s="72" t="s">
        <v>28</v>
      </c>
      <c r="AV4" s="72"/>
      <c r="AW4" s="72"/>
      <c r="AX4" s="72"/>
      <c r="AY4" s="72"/>
      <c r="AZ4" s="72"/>
      <c r="BA4" s="72"/>
      <c r="BB4" s="72"/>
      <c r="BC4" s="72"/>
      <c r="BD4" s="72"/>
      <c r="BE4" s="72"/>
      <c r="BF4" s="72" t="s">
        <v>62</v>
      </c>
      <c r="BG4" s="72"/>
      <c r="BH4" s="72"/>
      <c r="BI4" s="72"/>
      <c r="BJ4" s="72"/>
      <c r="BK4" s="72"/>
      <c r="BL4" s="72"/>
      <c r="BM4" s="72"/>
      <c r="BN4" s="72"/>
      <c r="BO4" s="72"/>
      <c r="BP4" s="72"/>
      <c r="BQ4" s="72" t="s">
        <v>0</v>
      </c>
      <c r="BR4" s="72"/>
      <c r="BS4" s="72"/>
      <c r="BT4" s="72"/>
      <c r="BU4" s="72"/>
      <c r="BV4" s="72"/>
      <c r="BW4" s="72"/>
      <c r="BX4" s="72"/>
      <c r="BY4" s="72"/>
      <c r="BZ4" s="72"/>
      <c r="CA4" s="72"/>
      <c r="CB4" s="72" t="s">
        <v>61</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36</v>
      </c>
      <c r="DU4" s="72"/>
      <c r="DV4" s="72"/>
      <c r="DW4" s="72"/>
      <c r="DX4" s="72"/>
      <c r="DY4" s="72"/>
      <c r="DZ4" s="72"/>
      <c r="EA4" s="72"/>
      <c r="EB4" s="72"/>
      <c r="EC4" s="72"/>
      <c r="ED4" s="72"/>
      <c r="EE4" s="72" t="s">
        <v>67</v>
      </c>
      <c r="EF4" s="72"/>
      <c r="EG4" s="72"/>
      <c r="EH4" s="72"/>
      <c r="EI4" s="72"/>
      <c r="EJ4" s="72"/>
      <c r="EK4" s="72"/>
      <c r="EL4" s="72"/>
      <c r="EM4" s="72"/>
      <c r="EN4" s="72"/>
      <c r="EO4" s="72"/>
    </row>
    <row r="5" spans="1:148" x14ac:dyDescent="0.2">
      <c r="A5" s="14" t="s">
        <v>68</v>
      </c>
      <c r="B5" s="18"/>
      <c r="C5" s="18"/>
      <c r="D5" s="18"/>
      <c r="E5" s="18"/>
      <c r="F5" s="18"/>
      <c r="G5" s="18"/>
      <c r="H5" s="22" t="s">
        <v>56</v>
      </c>
      <c r="I5" s="22" t="s">
        <v>69</v>
      </c>
      <c r="J5" s="22" t="s">
        <v>70</v>
      </c>
      <c r="K5" s="22" t="s">
        <v>71</v>
      </c>
      <c r="L5" s="22" t="s">
        <v>72</v>
      </c>
      <c r="M5" s="22" t="s">
        <v>8</v>
      </c>
      <c r="N5" s="22" t="s">
        <v>73</v>
      </c>
      <c r="O5" s="22" t="s">
        <v>74</v>
      </c>
      <c r="P5" s="22" t="s">
        <v>75</v>
      </c>
      <c r="Q5" s="22" t="s">
        <v>76</v>
      </c>
      <c r="R5" s="22" t="s">
        <v>77</v>
      </c>
      <c r="S5" s="22" t="s">
        <v>78</v>
      </c>
      <c r="T5" s="22" t="s">
        <v>79</v>
      </c>
      <c r="U5" s="22" t="s">
        <v>63</v>
      </c>
      <c r="V5" s="22" t="s">
        <v>80</v>
      </c>
      <c r="W5" s="22" t="s">
        <v>81</v>
      </c>
      <c r="X5" s="22" t="s">
        <v>82</v>
      </c>
      <c r="Y5" s="22" t="s">
        <v>83</v>
      </c>
      <c r="Z5" s="22" t="s">
        <v>84</v>
      </c>
      <c r="AA5" s="22" t="s">
        <v>85</v>
      </c>
      <c r="AB5" s="22" t="s">
        <v>86</v>
      </c>
      <c r="AC5" s="22" t="s">
        <v>87</v>
      </c>
      <c r="AD5" s="22" t="s">
        <v>89</v>
      </c>
      <c r="AE5" s="22" t="s">
        <v>90</v>
      </c>
      <c r="AF5" s="22" t="s">
        <v>91</v>
      </c>
      <c r="AG5" s="22" t="s">
        <v>92</v>
      </c>
      <c r="AH5" s="22" t="s">
        <v>93</v>
      </c>
      <c r="AI5" s="22" t="s">
        <v>43</v>
      </c>
      <c r="AJ5" s="22" t="s">
        <v>83</v>
      </c>
      <c r="AK5" s="22" t="s">
        <v>84</v>
      </c>
      <c r="AL5" s="22" t="s">
        <v>85</v>
      </c>
      <c r="AM5" s="22" t="s">
        <v>86</v>
      </c>
      <c r="AN5" s="22" t="s">
        <v>87</v>
      </c>
      <c r="AO5" s="22" t="s">
        <v>89</v>
      </c>
      <c r="AP5" s="22" t="s">
        <v>90</v>
      </c>
      <c r="AQ5" s="22" t="s">
        <v>91</v>
      </c>
      <c r="AR5" s="22" t="s">
        <v>92</v>
      </c>
      <c r="AS5" s="22" t="s">
        <v>93</v>
      </c>
      <c r="AT5" s="22" t="s">
        <v>88</v>
      </c>
      <c r="AU5" s="22" t="s">
        <v>83</v>
      </c>
      <c r="AV5" s="22" t="s">
        <v>84</v>
      </c>
      <c r="AW5" s="22" t="s">
        <v>85</v>
      </c>
      <c r="AX5" s="22" t="s">
        <v>86</v>
      </c>
      <c r="AY5" s="22" t="s">
        <v>87</v>
      </c>
      <c r="AZ5" s="22" t="s">
        <v>89</v>
      </c>
      <c r="BA5" s="22" t="s">
        <v>90</v>
      </c>
      <c r="BB5" s="22" t="s">
        <v>91</v>
      </c>
      <c r="BC5" s="22" t="s">
        <v>92</v>
      </c>
      <c r="BD5" s="22" t="s">
        <v>93</v>
      </c>
      <c r="BE5" s="22" t="s">
        <v>88</v>
      </c>
      <c r="BF5" s="22" t="s">
        <v>83</v>
      </c>
      <c r="BG5" s="22" t="s">
        <v>84</v>
      </c>
      <c r="BH5" s="22" t="s">
        <v>85</v>
      </c>
      <c r="BI5" s="22" t="s">
        <v>86</v>
      </c>
      <c r="BJ5" s="22" t="s">
        <v>87</v>
      </c>
      <c r="BK5" s="22" t="s">
        <v>89</v>
      </c>
      <c r="BL5" s="22" t="s">
        <v>90</v>
      </c>
      <c r="BM5" s="22" t="s">
        <v>91</v>
      </c>
      <c r="BN5" s="22" t="s">
        <v>92</v>
      </c>
      <c r="BO5" s="22" t="s">
        <v>93</v>
      </c>
      <c r="BP5" s="22" t="s">
        <v>88</v>
      </c>
      <c r="BQ5" s="22" t="s">
        <v>83</v>
      </c>
      <c r="BR5" s="22" t="s">
        <v>84</v>
      </c>
      <c r="BS5" s="22" t="s">
        <v>85</v>
      </c>
      <c r="BT5" s="22" t="s">
        <v>86</v>
      </c>
      <c r="BU5" s="22" t="s">
        <v>87</v>
      </c>
      <c r="BV5" s="22" t="s">
        <v>89</v>
      </c>
      <c r="BW5" s="22" t="s">
        <v>90</v>
      </c>
      <c r="BX5" s="22" t="s">
        <v>91</v>
      </c>
      <c r="BY5" s="22" t="s">
        <v>92</v>
      </c>
      <c r="BZ5" s="22" t="s">
        <v>93</v>
      </c>
      <c r="CA5" s="22" t="s">
        <v>88</v>
      </c>
      <c r="CB5" s="22" t="s">
        <v>83</v>
      </c>
      <c r="CC5" s="22" t="s">
        <v>84</v>
      </c>
      <c r="CD5" s="22" t="s">
        <v>85</v>
      </c>
      <c r="CE5" s="22" t="s">
        <v>86</v>
      </c>
      <c r="CF5" s="22" t="s">
        <v>87</v>
      </c>
      <c r="CG5" s="22" t="s">
        <v>89</v>
      </c>
      <c r="CH5" s="22" t="s">
        <v>90</v>
      </c>
      <c r="CI5" s="22" t="s">
        <v>91</v>
      </c>
      <c r="CJ5" s="22" t="s">
        <v>92</v>
      </c>
      <c r="CK5" s="22" t="s">
        <v>93</v>
      </c>
      <c r="CL5" s="22" t="s">
        <v>88</v>
      </c>
      <c r="CM5" s="22" t="s">
        <v>83</v>
      </c>
      <c r="CN5" s="22" t="s">
        <v>84</v>
      </c>
      <c r="CO5" s="22" t="s">
        <v>85</v>
      </c>
      <c r="CP5" s="22" t="s">
        <v>86</v>
      </c>
      <c r="CQ5" s="22" t="s">
        <v>87</v>
      </c>
      <c r="CR5" s="22" t="s">
        <v>89</v>
      </c>
      <c r="CS5" s="22" t="s">
        <v>90</v>
      </c>
      <c r="CT5" s="22" t="s">
        <v>91</v>
      </c>
      <c r="CU5" s="22" t="s">
        <v>92</v>
      </c>
      <c r="CV5" s="22" t="s">
        <v>93</v>
      </c>
      <c r="CW5" s="22" t="s">
        <v>88</v>
      </c>
      <c r="CX5" s="22" t="s">
        <v>83</v>
      </c>
      <c r="CY5" s="22" t="s">
        <v>84</v>
      </c>
      <c r="CZ5" s="22" t="s">
        <v>85</v>
      </c>
      <c r="DA5" s="22" t="s">
        <v>86</v>
      </c>
      <c r="DB5" s="22" t="s">
        <v>87</v>
      </c>
      <c r="DC5" s="22" t="s">
        <v>89</v>
      </c>
      <c r="DD5" s="22" t="s">
        <v>90</v>
      </c>
      <c r="DE5" s="22" t="s">
        <v>91</v>
      </c>
      <c r="DF5" s="22" t="s">
        <v>92</v>
      </c>
      <c r="DG5" s="22" t="s">
        <v>93</v>
      </c>
      <c r="DH5" s="22" t="s">
        <v>88</v>
      </c>
      <c r="DI5" s="22" t="s">
        <v>83</v>
      </c>
      <c r="DJ5" s="22" t="s">
        <v>84</v>
      </c>
      <c r="DK5" s="22" t="s">
        <v>85</v>
      </c>
      <c r="DL5" s="22" t="s">
        <v>86</v>
      </c>
      <c r="DM5" s="22" t="s">
        <v>87</v>
      </c>
      <c r="DN5" s="22" t="s">
        <v>89</v>
      </c>
      <c r="DO5" s="22" t="s">
        <v>90</v>
      </c>
      <c r="DP5" s="22" t="s">
        <v>91</v>
      </c>
      <c r="DQ5" s="22" t="s">
        <v>92</v>
      </c>
      <c r="DR5" s="22" t="s">
        <v>93</v>
      </c>
      <c r="DS5" s="22" t="s">
        <v>88</v>
      </c>
      <c r="DT5" s="22" t="s">
        <v>83</v>
      </c>
      <c r="DU5" s="22" t="s">
        <v>84</v>
      </c>
      <c r="DV5" s="22" t="s">
        <v>85</v>
      </c>
      <c r="DW5" s="22" t="s">
        <v>86</v>
      </c>
      <c r="DX5" s="22" t="s">
        <v>87</v>
      </c>
      <c r="DY5" s="22" t="s">
        <v>89</v>
      </c>
      <c r="DZ5" s="22" t="s">
        <v>90</v>
      </c>
      <c r="EA5" s="22" t="s">
        <v>91</v>
      </c>
      <c r="EB5" s="22" t="s">
        <v>92</v>
      </c>
      <c r="EC5" s="22" t="s">
        <v>93</v>
      </c>
      <c r="ED5" s="22" t="s">
        <v>88</v>
      </c>
      <c r="EE5" s="22" t="s">
        <v>83</v>
      </c>
      <c r="EF5" s="22" t="s">
        <v>84</v>
      </c>
      <c r="EG5" s="22" t="s">
        <v>85</v>
      </c>
      <c r="EH5" s="22" t="s">
        <v>86</v>
      </c>
      <c r="EI5" s="22" t="s">
        <v>87</v>
      </c>
      <c r="EJ5" s="22" t="s">
        <v>89</v>
      </c>
      <c r="EK5" s="22" t="s">
        <v>90</v>
      </c>
      <c r="EL5" s="22" t="s">
        <v>91</v>
      </c>
      <c r="EM5" s="22" t="s">
        <v>92</v>
      </c>
      <c r="EN5" s="22" t="s">
        <v>93</v>
      </c>
      <c r="EO5" s="22" t="s">
        <v>88</v>
      </c>
    </row>
    <row r="6" spans="1:148" s="13" customFormat="1" x14ac:dyDescent="0.2">
      <c r="A6" s="14" t="s">
        <v>94</v>
      </c>
      <c r="B6" s="19">
        <f t="shared" ref="B6:X6" si="1">B7</f>
        <v>2023</v>
      </c>
      <c r="C6" s="19">
        <f t="shared" si="1"/>
        <v>452017</v>
      </c>
      <c r="D6" s="19">
        <f t="shared" si="1"/>
        <v>46</v>
      </c>
      <c r="E6" s="19">
        <f t="shared" si="1"/>
        <v>17</v>
      </c>
      <c r="F6" s="19">
        <f t="shared" si="1"/>
        <v>1</v>
      </c>
      <c r="G6" s="19">
        <f t="shared" si="1"/>
        <v>0</v>
      </c>
      <c r="H6" s="19" t="str">
        <f t="shared" si="1"/>
        <v>宮崎県　宮崎市</v>
      </c>
      <c r="I6" s="19" t="str">
        <f t="shared" si="1"/>
        <v>法適用</v>
      </c>
      <c r="J6" s="19" t="str">
        <f t="shared" si="1"/>
        <v>下水道事業</v>
      </c>
      <c r="K6" s="19" t="str">
        <f t="shared" si="1"/>
        <v>公共下水道</v>
      </c>
      <c r="L6" s="19" t="str">
        <f t="shared" si="1"/>
        <v>Ad</v>
      </c>
      <c r="M6" s="19" t="str">
        <f t="shared" si="1"/>
        <v>自治体職員</v>
      </c>
      <c r="N6" s="23" t="str">
        <f t="shared" si="1"/>
        <v>-</v>
      </c>
      <c r="O6" s="23">
        <f t="shared" si="1"/>
        <v>56.78</v>
      </c>
      <c r="P6" s="23">
        <f t="shared" si="1"/>
        <v>89.29</v>
      </c>
      <c r="Q6" s="23">
        <f t="shared" si="1"/>
        <v>75.680000000000007</v>
      </c>
      <c r="R6" s="23">
        <f t="shared" si="1"/>
        <v>2431</v>
      </c>
      <c r="S6" s="23">
        <f t="shared" si="1"/>
        <v>397406</v>
      </c>
      <c r="T6" s="23">
        <f t="shared" si="1"/>
        <v>643.57000000000005</v>
      </c>
      <c r="U6" s="23">
        <f t="shared" si="1"/>
        <v>617.5</v>
      </c>
      <c r="V6" s="23">
        <f t="shared" si="1"/>
        <v>352742</v>
      </c>
      <c r="W6" s="23">
        <f t="shared" si="1"/>
        <v>73.56</v>
      </c>
      <c r="X6" s="23">
        <f t="shared" si="1"/>
        <v>4795.3</v>
      </c>
      <c r="Y6" s="27">
        <f t="shared" ref="Y6:AH6" si="2">IF(Y7="",NA(),Y7)</f>
        <v>101.24</v>
      </c>
      <c r="Z6" s="27">
        <f t="shared" si="2"/>
        <v>100.97</v>
      </c>
      <c r="AA6" s="27">
        <f t="shared" si="2"/>
        <v>98.56</v>
      </c>
      <c r="AB6" s="27">
        <f t="shared" si="2"/>
        <v>100.72</v>
      </c>
      <c r="AC6" s="27">
        <f t="shared" si="2"/>
        <v>100.95</v>
      </c>
      <c r="AD6" s="27">
        <f t="shared" si="2"/>
        <v>111.12</v>
      </c>
      <c r="AE6" s="27">
        <f t="shared" si="2"/>
        <v>109.58</v>
      </c>
      <c r="AF6" s="27">
        <f t="shared" si="2"/>
        <v>109.32</v>
      </c>
      <c r="AG6" s="27">
        <f t="shared" si="2"/>
        <v>108.33</v>
      </c>
      <c r="AH6" s="27">
        <f t="shared" si="2"/>
        <v>107.76</v>
      </c>
      <c r="AI6" s="23" t="str">
        <f>IF(AI7="","",IF(AI7="-","【-】","【"&amp;SUBSTITUTE(TEXT(AI7,"#,##0.00"),"-","△")&amp;"】"))</f>
        <v>【105.91】</v>
      </c>
      <c r="AJ6" s="23">
        <f t="shared" ref="AJ6:AS6" si="3">IF(AJ7="",NA(),AJ7)</f>
        <v>0</v>
      </c>
      <c r="AK6" s="23">
        <f t="shared" si="3"/>
        <v>0</v>
      </c>
      <c r="AL6" s="27">
        <f t="shared" si="3"/>
        <v>1.07</v>
      </c>
      <c r="AM6" s="27">
        <f t="shared" si="3"/>
        <v>0.62</v>
      </c>
      <c r="AN6" s="23">
        <f t="shared" si="3"/>
        <v>0</v>
      </c>
      <c r="AO6" s="27">
        <f t="shared" si="3"/>
        <v>2.0699999999999998</v>
      </c>
      <c r="AP6" s="27">
        <f t="shared" si="3"/>
        <v>5.97</v>
      </c>
      <c r="AQ6" s="27">
        <f t="shared" si="3"/>
        <v>1.54</v>
      </c>
      <c r="AR6" s="27">
        <f t="shared" si="3"/>
        <v>1.28</v>
      </c>
      <c r="AS6" s="27">
        <f t="shared" si="3"/>
        <v>1.02</v>
      </c>
      <c r="AT6" s="23" t="str">
        <f>IF(AT7="","",IF(AT7="-","【-】","【"&amp;SUBSTITUTE(TEXT(AT7,"#,##0.00"),"-","△")&amp;"】"))</f>
        <v>【3.03】</v>
      </c>
      <c r="AU6" s="27">
        <f t="shared" ref="AU6:BD6" si="4">IF(AU7="",NA(),AU7)</f>
        <v>62.41</v>
      </c>
      <c r="AV6" s="27">
        <f t="shared" si="4"/>
        <v>65.84</v>
      </c>
      <c r="AW6" s="27">
        <f t="shared" si="4"/>
        <v>61.81</v>
      </c>
      <c r="AX6" s="27">
        <f t="shared" si="4"/>
        <v>63.75</v>
      </c>
      <c r="AY6" s="27">
        <f t="shared" si="4"/>
        <v>63.95</v>
      </c>
      <c r="AZ6" s="27">
        <f t="shared" si="4"/>
        <v>61.57</v>
      </c>
      <c r="BA6" s="27">
        <f t="shared" si="4"/>
        <v>60.82</v>
      </c>
      <c r="BB6" s="27">
        <f t="shared" si="4"/>
        <v>63.48</v>
      </c>
      <c r="BC6" s="27">
        <f t="shared" si="4"/>
        <v>65.510000000000005</v>
      </c>
      <c r="BD6" s="27">
        <f t="shared" si="4"/>
        <v>72.78</v>
      </c>
      <c r="BE6" s="23" t="str">
        <f>IF(BE7="","",IF(BE7="-","【-】","【"&amp;SUBSTITUTE(TEXT(BE7,"#,##0.00"),"-","△")&amp;"】"))</f>
        <v>【78.43】</v>
      </c>
      <c r="BF6" s="27">
        <f t="shared" ref="BF6:BO6" si="5">IF(BF7="",NA(),BF7)</f>
        <v>977.6</v>
      </c>
      <c r="BG6" s="27">
        <f t="shared" si="5"/>
        <v>977.37</v>
      </c>
      <c r="BH6" s="27">
        <f t="shared" si="5"/>
        <v>973.33</v>
      </c>
      <c r="BI6" s="27">
        <f t="shared" si="5"/>
        <v>886.15</v>
      </c>
      <c r="BJ6" s="27">
        <f t="shared" si="5"/>
        <v>892.72</v>
      </c>
      <c r="BK6" s="27">
        <f t="shared" si="5"/>
        <v>867.39</v>
      </c>
      <c r="BL6" s="27">
        <f t="shared" si="5"/>
        <v>920.83</v>
      </c>
      <c r="BM6" s="27">
        <f t="shared" si="5"/>
        <v>874.02</v>
      </c>
      <c r="BN6" s="27">
        <f t="shared" si="5"/>
        <v>827.43</v>
      </c>
      <c r="BO6" s="27">
        <f t="shared" si="5"/>
        <v>790.32</v>
      </c>
      <c r="BP6" s="23" t="str">
        <f>IF(BP7="","",IF(BP7="-","【-】","【"&amp;SUBSTITUTE(TEXT(BP7,"#,##0.00"),"-","△")&amp;"】"))</f>
        <v>【630.82】</v>
      </c>
      <c r="BQ6" s="27">
        <f t="shared" ref="BQ6:BZ6" si="6">IF(BQ7="",NA(),BQ7)</f>
        <v>88.58</v>
      </c>
      <c r="BR6" s="27">
        <f t="shared" si="6"/>
        <v>87.09</v>
      </c>
      <c r="BS6" s="27">
        <f t="shared" si="6"/>
        <v>87.27</v>
      </c>
      <c r="BT6" s="27">
        <f t="shared" si="6"/>
        <v>88.1</v>
      </c>
      <c r="BU6" s="27">
        <f t="shared" si="6"/>
        <v>88.76</v>
      </c>
      <c r="BV6" s="27">
        <f t="shared" si="6"/>
        <v>100.91</v>
      </c>
      <c r="BW6" s="27">
        <f t="shared" si="6"/>
        <v>99.82</v>
      </c>
      <c r="BX6" s="27">
        <f t="shared" si="6"/>
        <v>100.32</v>
      </c>
      <c r="BY6" s="27">
        <f t="shared" si="6"/>
        <v>99.71</v>
      </c>
      <c r="BZ6" s="27">
        <f t="shared" si="6"/>
        <v>98.7</v>
      </c>
      <c r="CA6" s="23" t="str">
        <f>IF(CA7="","",IF(CA7="-","【-】","【"&amp;SUBSTITUTE(TEXT(CA7,"#,##0.00"),"-","△")&amp;"】"))</f>
        <v>【97.81】</v>
      </c>
      <c r="CB6" s="27">
        <f t="shared" ref="CB6:CK6" si="7">IF(CB7="",NA(),CB7)</f>
        <v>150.6</v>
      </c>
      <c r="CC6" s="27">
        <f t="shared" si="7"/>
        <v>151.41</v>
      </c>
      <c r="CD6" s="27">
        <f t="shared" si="7"/>
        <v>151.24</v>
      </c>
      <c r="CE6" s="27">
        <f t="shared" si="7"/>
        <v>151.01</v>
      </c>
      <c r="CF6" s="27">
        <f t="shared" si="7"/>
        <v>150.35</v>
      </c>
      <c r="CG6" s="27">
        <f t="shared" si="7"/>
        <v>158.04</v>
      </c>
      <c r="CH6" s="27">
        <f t="shared" si="7"/>
        <v>156.77000000000001</v>
      </c>
      <c r="CI6" s="27">
        <f t="shared" si="7"/>
        <v>157.63999999999999</v>
      </c>
      <c r="CJ6" s="27">
        <f t="shared" si="7"/>
        <v>159.59</v>
      </c>
      <c r="CK6" s="27">
        <f t="shared" si="7"/>
        <v>160.65</v>
      </c>
      <c r="CL6" s="23" t="str">
        <f>IF(CL7="","",IF(CL7="-","【-】","【"&amp;SUBSTITUTE(TEXT(CL7,"#,##0.00"),"-","△")&amp;"】"))</f>
        <v>【138.75】</v>
      </c>
      <c r="CM6" s="27">
        <f t="shared" ref="CM6:CV6" si="8">IF(CM7="",NA(),CM7)</f>
        <v>68.81</v>
      </c>
      <c r="CN6" s="27">
        <f t="shared" si="8"/>
        <v>65.92</v>
      </c>
      <c r="CO6" s="27">
        <f t="shared" si="8"/>
        <v>68.81</v>
      </c>
      <c r="CP6" s="27">
        <f t="shared" si="8"/>
        <v>69.17</v>
      </c>
      <c r="CQ6" s="27">
        <f t="shared" si="8"/>
        <v>68.58</v>
      </c>
      <c r="CR6" s="27">
        <f t="shared" si="8"/>
        <v>66.78</v>
      </c>
      <c r="CS6" s="27">
        <f t="shared" si="8"/>
        <v>67</v>
      </c>
      <c r="CT6" s="27">
        <f t="shared" si="8"/>
        <v>66.650000000000006</v>
      </c>
      <c r="CU6" s="27">
        <f t="shared" si="8"/>
        <v>64.45</v>
      </c>
      <c r="CV6" s="27">
        <f t="shared" si="8"/>
        <v>65.11</v>
      </c>
      <c r="CW6" s="23" t="str">
        <f>IF(CW7="","",IF(CW7="-","【-】","【"&amp;SUBSTITUTE(TEXT(CW7,"#,##0.00"),"-","△")&amp;"】"))</f>
        <v>【58.94】</v>
      </c>
      <c r="CX6" s="27">
        <f t="shared" ref="CX6:DG6" si="9">IF(CX7="",NA(),CX7)</f>
        <v>93.39</v>
      </c>
      <c r="CY6" s="27">
        <f t="shared" si="9"/>
        <v>93.6</v>
      </c>
      <c r="CZ6" s="27">
        <f t="shared" si="9"/>
        <v>93.73</v>
      </c>
      <c r="DA6" s="27">
        <f t="shared" si="9"/>
        <v>94.61</v>
      </c>
      <c r="DB6" s="27">
        <f t="shared" si="9"/>
        <v>95.1</v>
      </c>
      <c r="DC6" s="27">
        <f t="shared" si="9"/>
        <v>94.06</v>
      </c>
      <c r="DD6" s="27">
        <f t="shared" si="9"/>
        <v>94.41</v>
      </c>
      <c r="DE6" s="27">
        <f t="shared" si="9"/>
        <v>94.43</v>
      </c>
      <c r="DF6" s="27">
        <f t="shared" si="9"/>
        <v>94.58</v>
      </c>
      <c r="DG6" s="27">
        <f t="shared" si="9"/>
        <v>94.69</v>
      </c>
      <c r="DH6" s="23" t="str">
        <f>IF(DH7="","",IF(DH7="-","【-】","【"&amp;SUBSTITUTE(TEXT(DH7,"#,##0.00"),"-","△")&amp;"】"))</f>
        <v>【95.91】</v>
      </c>
      <c r="DI6" s="27">
        <f t="shared" ref="DI6:DR6" si="10">IF(DI7="",NA(),DI7)</f>
        <v>35.25</v>
      </c>
      <c r="DJ6" s="27">
        <f t="shared" si="10"/>
        <v>37</v>
      </c>
      <c r="DK6" s="27">
        <f t="shared" si="10"/>
        <v>38.840000000000003</v>
      </c>
      <c r="DL6" s="27">
        <f t="shared" si="10"/>
        <v>40.520000000000003</v>
      </c>
      <c r="DM6" s="27">
        <f t="shared" si="10"/>
        <v>42.15</v>
      </c>
      <c r="DN6" s="27">
        <f t="shared" si="10"/>
        <v>34.33</v>
      </c>
      <c r="DO6" s="27">
        <f t="shared" si="10"/>
        <v>34.15</v>
      </c>
      <c r="DP6" s="27">
        <f t="shared" si="10"/>
        <v>35.53</v>
      </c>
      <c r="DQ6" s="27">
        <f t="shared" si="10"/>
        <v>37.51</v>
      </c>
      <c r="DR6" s="27">
        <f t="shared" si="10"/>
        <v>38.869999999999997</v>
      </c>
      <c r="DS6" s="23" t="str">
        <f>IF(DS7="","",IF(DS7="-","【-】","【"&amp;SUBSTITUTE(TEXT(DS7,"#,##0.00"),"-","△")&amp;"】"))</f>
        <v>【41.09】</v>
      </c>
      <c r="DT6" s="27">
        <f t="shared" ref="DT6:EC6" si="11">IF(DT7="",NA(),DT7)</f>
        <v>3.27</v>
      </c>
      <c r="DU6" s="27">
        <f t="shared" si="11"/>
        <v>3.23</v>
      </c>
      <c r="DV6" s="27">
        <f t="shared" si="11"/>
        <v>4.46</v>
      </c>
      <c r="DW6" s="27">
        <f t="shared" si="11"/>
        <v>4.53</v>
      </c>
      <c r="DX6" s="27">
        <f t="shared" si="11"/>
        <v>4.5199999999999996</v>
      </c>
      <c r="DY6" s="27">
        <f t="shared" si="11"/>
        <v>5.1100000000000003</v>
      </c>
      <c r="DZ6" s="27">
        <f t="shared" si="11"/>
        <v>5.18</v>
      </c>
      <c r="EA6" s="27">
        <f t="shared" si="11"/>
        <v>6.01</v>
      </c>
      <c r="EB6" s="27">
        <f t="shared" si="11"/>
        <v>6.84</v>
      </c>
      <c r="EC6" s="27">
        <f t="shared" si="11"/>
        <v>7.69</v>
      </c>
      <c r="ED6" s="23" t="str">
        <f>IF(ED7="","",IF(ED7="-","【-】","【"&amp;SUBSTITUTE(TEXT(ED7,"#,##0.00"),"-","△")&amp;"】"))</f>
        <v>【8.68】</v>
      </c>
      <c r="EE6" s="27">
        <f t="shared" ref="EE6:EN6" si="12">IF(EE7="",NA(),EE7)</f>
        <v>0.09</v>
      </c>
      <c r="EF6" s="23">
        <f t="shared" si="12"/>
        <v>0</v>
      </c>
      <c r="EG6" s="27">
        <f t="shared" si="12"/>
        <v>0.13</v>
      </c>
      <c r="EH6" s="27">
        <f t="shared" si="12"/>
        <v>0.14000000000000001</v>
      </c>
      <c r="EI6" s="27">
        <f t="shared" si="12"/>
        <v>0.17</v>
      </c>
      <c r="EJ6" s="27">
        <f t="shared" si="12"/>
        <v>0.21</v>
      </c>
      <c r="EK6" s="27">
        <f t="shared" si="12"/>
        <v>0.33</v>
      </c>
      <c r="EL6" s="27">
        <f t="shared" si="12"/>
        <v>0.22</v>
      </c>
      <c r="EM6" s="27">
        <f t="shared" si="12"/>
        <v>0.23</v>
      </c>
      <c r="EN6" s="27">
        <f t="shared" si="12"/>
        <v>0.18</v>
      </c>
      <c r="EO6" s="23" t="str">
        <f>IF(EO7="","",IF(EO7="-","【-】","【"&amp;SUBSTITUTE(TEXT(EO7,"#,##0.00"),"-","△")&amp;"】"))</f>
        <v>【0.22】</v>
      </c>
    </row>
    <row r="7" spans="1:148" s="13" customFormat="1" x14ac:dyDescent="0.2">
      <c r="A7" s="14"/>
      <c r="B7" s="20">
        <v>2023</v>
      </c>
      <c r="C7" s="20">
        <v>452017</v>
      </c>
      <c r="D7" s="20">
        <v>46</v>
      </c>
      <c r="E7" s="20">
        <v>17</v>
      </c>
      <c r="F7" s="20">
        <v>1</v>
      </c>
      <c r="G7" s="20">
        <v>0</v>
      </c>
      <c r="H7" s="20" t="s">
        <v>95</v>
      </c>
      <c r="I7" s="20" t="s">
        <v>96</v>
      </c>
      <c r="J7" s="20" t="s">
        <v>97</v>
      </c>
      <c r="K7" s="20" t="s">
        <v>98</v>
      </c>
      <c r="L7" s="20" t="s">
        <v>99</v>
      </c>
      <c r="M7" s="20" t="s">
        <v>100</v>
      </c>
      <c r="N7" s="24" t="s">
        <v>101</v>
      </c>
      <c r="O7" s="24">
        <v>56.78</v>
      </c>
      <c r="P7" s="24">
        <v>89.29</v>
      </c>
      <c r="Q7" s="24">
        <v>75.680000000000007</v>
      </c>
      <c r="R7" s="24">
        <v>2431</v>
      </c>
      <c r="S7" s="24">
        <v>397406</v>
      </c>
      <c r="T7" s="24">
        <v>643.57000000000005</v>
      </c>
      <c r="U7" s="24">
        <v>617.5</v>
      </c>
      <c r="V7" s="24">
        <v>352742</v>
      </c>
      <c r="W7" s="24">
        <v>73.56</v>
      </c>
      <c r="X7" s="24">
        <v>4795.3</v>
      </c>
      <c r="Y7" s="24">
        <v>101.24</v>
      </c>
      <c r="Z7" s="24">
        <v>100.97</v>
      </c>
      <c r="AA7" s="24">
        <v>98.56</v>
      </c>
      <c r="AB7" s="24">
        <v>100.72</v>
      </c>
      <c r="AC7" s="24">
        <v>100.95</v>
      </c>
      <c r="AD7" s="24">
        <v>111.12</v>
      </c>
      <c r="AE7" s="24">
        <v>109.58</v>
      </c>
      <c r="AF7" s="24">
        <v>109.32</v>
      </c>
      <c r="AG7" s="24">
        <v>108.33</v>
      </c>
      <c r="AH7" s="24">
        <v>107.76</v>
      </c>
      <c r="AI7" s="24">
        <v>105.91</v>
      </c>
      <c r="AJ7" s="24">
        <v>0</v>
      </c>
      <c r="AK7" s="24">
        <v>0</v>
      </c>
      <c r="AL7" s="24">
        <v>1.07</v>
      </c>
      <c r="AM7" s="24">
        <v>0.62</v>
      </c>
      <c r="AN7" s="24">
        <v>0</v>
      </c>
      <c r="AO7" s="24">
        <v>2.0699999999999998</v>
      </c>
      <c r="AP7" s="24">
        <v>5.97</v>
      </c>
      <c r="AQ7" s="24">
        <v>1.54</v>
      </c>
      <c r="AR7" s="24">
        <v>1.28</v>
      </c>
      <c r="AS7" s="24">
        <v>1.02</v>
      </c>
      <c r="AT7" s="24">
        <v>3.03</v>
      </c>
      <c r="AU7" s="24">
        <v>62.41</v>
      </c>
      <c r="AV7" s="24">
        <v>65.84</v>
      </c>
      <c r="AW7" s="24">
        <v>61.81</v>
      </c>
      <c r="AX7" s="24">
        <v>63.75</v>
      </c>
      <c r="AY7" s="24">
        <v>63.95</v>
      </c>
      <c r="AZ7" s="24">
        <v>61.57</v>
      </c>
      <c r="BA7" s="24">
        <v>60.82</v>
      </c>
      <c r="BB7" s="24">
        <v>63.48</v>
      </c>
      <c r="BC7" s="24">
        <v>65.510000000000005</v>
      </c>
      <c r="BD7" s="24">
        <v>72.78</v>
      </c>
      <c r="BE7" s="24">
        <v>78.430000000000007</v>
      </c>
      <c r="BF7" s="24">
        <v>977.6</v>
      </c>
      <c r="BG7" s="24">
        <v>977.37</v>
      </c>
      <c r="BH7" s="24">
        <v>973.33</v>
      </c>
      <c r="BI7" s="24">
        <v>886.15</v>
      </c>
      <c r="BJ7" s="24">
        <v>892.72</v>
      </c>
      <c r="BK7" s="24">
        <v>867.39</v>
      </c>
      <c r="BL7" s="24">
        <v>920.83</v>
      </c>
      <c r="BM7" s="24">
        <v>874.02</v>
      </c>
      <c r="BN7" s="24">
        <v>827.43</v>
      </c>
      <c r="BO7" s="24">
        <v>790.32</v>
      </c>
      <c r="BP7" s="24">
        <v>630.82000000000005</v>
      </c>
      <c r="BQ7" s="24">
        <v>88.58</v>
      </c>
      <c r="BR7" s="24">
        <v>87.09</v>
      </c>
      <c r="BS7" s="24">
        <v>87.27</v>
      </c>
      <c r="BT7" s="24">
        <v>88.1</v>
      </c>
      <c r="BU7" s="24">
        <v>88.76</v>
      </c>
      <c r="BV7" s="24">
        <v>100.91</v>
      </c>
      <c r="BW7" s="24">
        <v>99.82</v>
      </c>
      <c r="BX7" s="24">
        <v>100.32</v>
      </c>
      <c r="BY7" s="24">
        <v>99.71</v>
      </c>
      <c r="BZ7" s="24">
        <v>98.7</v>
      </c>
      <c r="CA7" s="24">
        <v>97.81</v>
      </c>
      <c r="CB7" s="24">
        <v>150.6</v>
      </c>
      <c r="CC7" s="24">
        <v>151.41</v>
      </c>
      <c r="CD7" s="24">
        <v>151.24</v>
      </c>
      <c r="CE7" s="24">
        <v>151.01</v>
      </c>
      <c r="CF7" s="24">
        <v>150.35</v>
      </c>
      <c r="CG7" s="24">
        <v>158.04</v>
      </c>
      <c r="CH7" s="24">
        <v>156.77000000000001</v>
      </c>
      <c r="CI7" s="24">
        <v>157.63999999999999</v>
      </c>
      <c r="CJ7" s="24">
        <v>159.59</v>
      </c>
      <c r="CK7" s="24">
        <v>160.65</v>
      </c>
      <c r="CL7" s="24">
        <v>138.75</v>
      </c>
      <c r="CM7" s="24">
        <v>68.81</v>
      </c>
      <c r="CN7" s="24">
        <v>65.92</v>
      </c>
      <c r="CO7" s="24">
        <v>68.81</v>
      </c>
      <c r="CP7" s="24">
        <v>69.17</v>
      </c>
      <c r="CQ7" s="24">
        <v>68.58</v>
      </c>
      <c r="CR7" s="24">
        <v>66.78</v>
      </c>
      <c r="CS7" s="24">
        <v>67</v>
      </c>
      <c r="CT7" s="24">
        <v>66.650000000000006</v>
      </c>
      <c r="CU7" s="24">
        <v>64.45</v>
      </c>
      <c r="CV7" s="24">
        <v>65.11</v>
      </c>
      <c r="CW7" s="24">
        <v>58.94</v>
      </c>
      <c r="CX7" s="24">
        <v>93.39</v>
      </c>
      <c r="CY7" s="24">
        <v>93.6</v>
      </c>
      <c r="CZ7" s="24">
        <v>93.73</v>
      </c>
      <c r="DA7" s="24">
        <v>94.61</v>
      </c>
      <c r="DB7" s="24">
        <v>95.1</v>
      </c>
      <c r="DC7" s="24">
        <v>94.06</v>
      </c>
      <c r="DD7" s="24">
        <v>94.41</v>
      </c>
      <c r="DE7" s="24">
        <v>94.43</v>
      </c>
      <c r="DF7" s="24">
        <v>94.58</v>
      </c>
      <c r="DG7" s="24">
        <v>94.69</v>
      </c>
      <c r="DH7" s="24">
        <v>95.91</v>
      </c>
      <c r="DI7" s="24">
        <v>35.25</v>
      </c>
      <c r="DJ7" s="24">
        <v>37</v>
      </c>
      <c r="DK7" s="24">
        <v>38.840000000000003</v>
      </c>
      <c r="DL7" s="24">
        <v>40.520000000000003</v>
      </c>
      <c r="DM7" s="24">
        <v>42.15</v>
      </c>
      <c r="DN7" s="24">
        <v>34.33</v>
      </c>
      <c r="DO7" s="24">
        <v>34.15</v>
      </c>
      <c r="DP7" s="24">
        <v>35.53</v>
      </c>
      <c r="DQ7" s="24">
        <v>37.51</v>
      </c>
      <c r="DR7" s="24">
        <v>38.869999999999997</v>
      </c>
      <c r="DS7" s="24">
        <v>41.09</v>
      </c>
      <c r="DT7" s="24">
        <v>3.27</v>
      </c>
      <c r="DU7" s="24">
        <v>3.23</v>
      </c>
      <c r="DV7" s="24">
        <v>4.46</v>
      </c>
      <c r="DW7" s="24">
        <v>4.53</v>
      </c>
      <c r="DX7" s="24">
        <v>4.5199999999999996</v>
      </c>
      <c r="DY7" s="24">
        <v>5.1100000000000003</v>
      </c>
      <c r="DZ7" s="24">
        <v>5.18</v>
      </c>
      <c r="EA7" s="24">
        <v>6.01</v>
      </c>
      <c r="EB7" s="24">
        <v>6.84</v>
      </c>
      <c r="EC7" s="24">
        <v>7.69</v>
      </c>
      <c r="ED7" s="24">
        <v>8.68</v>
      </c>
      <c r="EE7" s="24">
        <v>0.09</v>
      </c>
      <c r="EF7" s="24">
        <v>0</v>
      </c>
      <c r="EG7" s="24">
        <v>0.13</v>
      </c>
      <c r="EH7" s="24">
        <v>0.14000000000000001</v>
      </c>
      <c r="EI7" s="24">
        <v>0.17</v>
      </c>
      <c r="EJ7" s="24">
        <v>0.21</v>
      </c>
      <c r="EK7" s="24">
        <v>0.33</v>
      </c>
      <c r="EL7" s="24">
        <v>0.22</v>
      </c>
      <c r="EM7" s="24">
        <v>0.23</v>
      </c>
      <c r="EN7" s="24">
        <v>0.18</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2</v>
      </c>
      <c r="B10" s="21">
        <f>DATEVALUE($B7-B11&amp;"/1/"&amp;B12)</f>
        <v>36892</v>
      </c>
      <c r="C10" s="21">
        <f>DATEVALUE($B7-C11&amp;"/1/"&amp;C12)</f>
        <v>37257</v>
      </c>
      <c r="D10" s="21">
        <f>DATEVALUE($B7-D11&amp;"/1/"&amp;D12)</f>
        <v>37623</v>
      </c>
      <c r="E10" s="21">
        <f>DATEVALUE($B7-E11&amp;"/1/"&amp;E12)</f>
        <v>37989</v>
      </c>
      <c r="F10" s="21">
        <f>DATEVALUE($B7-F11&amp;"/1/"&amp;F12)</f>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杉尾 唯紀</cp:lastModifiedBy>
  <dcterms:created xsi:type="dcterms:W3CDTF">2025-01-24T07:07:32Z</dcterms:created>
  <dcterms:modified xsi:type="dcterms:W3CDTF">2025-02-28T00:05:23Z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2025-01-30T05:55:43Z</vt:filetime>
  </property>
</Properties>
</file>