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9B4DFFA1-216A-4774-AB08-BCC5BBAD87B0}" xr6:coauthVersionLast="47" xr6:coauthVersionMax="47" xr10:uidLastSave="{00000000-0000-0000-0000-000000000000}"/>
  <workbookProtection workbookAlgorithmName="SHA-512" workbookHashValue="FYRt2ATXNG/ZSeC4Yi/TuSSUSnnWl66Mf+f2oWLdYpHpB8TmwwvQ+emO39UaEXXxHkjzlIBsK+1moUyzWAr1ew==" workbookSaltValue="TleaVQf7rSWxZ977+mAtZA=="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<sst xmlns="http://schemas.openxmlformats.org/spreadsheetml/2006/main" count="231" uniqueCount="116">
  <si>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</si>
  <si>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</si>
  <si>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</si>
  <si>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</si>
  <si>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</si>
  <si>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</si>
  <si>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</si>
  <si>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</si>
  <si>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</si>
  <si>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</si>
  <si>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</si>
  <si>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</si>
  <si>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</si>
  <si>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</si>
  <si>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</si>
  <si>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</si>
  <si>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</si>
  <si>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</si>
  <si>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</si>
  <si>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</si>
  <si>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</si>
  <si>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</si>
  <si>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</si>
  <si>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</si>
  <si>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</si>
  <si>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</si>
  <si>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</si>
  <si>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</si>
  <si>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</si>
  <si>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</si>
  <si>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</si>
  <si>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</si>
  <si>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</si>
  <si>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</si>
  <si>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</si>
  <si>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</si>
  <si>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</si>
  <si>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</si>
  <si>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</si>
  <si>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</si>
  <si>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</si>
  <si>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</si>
  <si>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</si>
  <si>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</si>
  <si>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</si>
  <si>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</si>
  <si>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</si>
  <si>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</si>
  <si>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</si>
  <si>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</si>
  <si>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</si>
  <si>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</si>
  <si>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</si>
  <si>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</si>
  <si>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</si>
  <si>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</si>
  <si>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</si>
  <si>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</si>
  <si>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</si>
  <si>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</si>
  <si>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</si>
  <si>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</si>
  <si>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</si>
  <si>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</si>
  <si>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</si>
  <si>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</si>
  <si>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</si>
  <si>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</si>
  <si>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</si>
  <si>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</si>
  <si>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</si>
  <si>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</si>
  <si>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</si>
  <si>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</si>
  <si>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</si>
  <si>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</si>
  <si>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</si>
  <si>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</si>
  <si>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</si>
  <si>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</si>
  <si>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</si>
  <si>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</si>
  <si>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</si>
  <si>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</si>
  <si>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</si>
  <si>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</si>
  <si>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</si>
  <si>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</si>
  <si>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</si>
  <si>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</si>
  <si>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</si>
  <si>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</si>
  <si>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</si>
  <si>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</si>
  <si>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</si>
  <si>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</si>
  <si>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</si>
  <si>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</si>
  <si>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</si>
  <si>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</si>
  <si>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</si>
  <si>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</si>
  <si>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</si>
  <si>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</si>
  <si>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</si>
  <si>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</si>
  <si>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</si>
  <si>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</si>
  <si>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</si>
  <si>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</si>
  <si>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</si>
  <si>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</si>
  <si>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</si>
  <si>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各指標において類似団体平均値との比較で優位
な指標は少ない状況であります。
　水洗化率の向上を図ることで料金収入を増やすと
ともに、更なる経費の削減や財源確保を行うこと
で、企業債残高対事業規模比率、経常収支比率及び
経費回収率の改善を行う必要があります。
　また、老朽化した処理施設の長寿命化により投資
費用の低減を図るとともに、今後増加する老朽管渠の更新を計画的に進める必要があります。
　現在の経営戦略については、平成28年度に策定、令和３年度に改訂を行いました。次期経営戦略については、下水道使用料改定の必要性の検証及び１０年後の経費回収率１００％を目標としたロードマップを記載し、令和６年度末に改訂を行う予定です。</t>
    <rPh sb="198" eb="200">
      <t>ゲンザイ</t>
    </rPh>
    <rPh sb="227" eb="229">
      <t>カイテイ</t>
    </rPh>
    <rPh sb="236" eb="238">
      <t>ジキ</t>
    </rPh>
    <rPh sb="238" eb="242">
      <t>ケイエイセンリャク</t>
    </rPh>
    <rPh sb="296" eb="298">
      <t>レイワ</t>
    </rPh>
    <rPh sb="301" eb="302">
      <t>マツ</t>
    </rPh>
    <rPh sb="306" eb="307">
      <t>オコナ</t>
    </rPh>
    <rPh sb="308" eb="310">
      <t>ヨテイ</t>
    </rPh>
    <phoneticPr fontId="4"/>
  </si>
  <si>
    <t>　令和４年度において、供用開始初期に敷設された管渠施設で法定耐用年数に達するものが発生して以降、増加していますが、「管渠改善率」は類似団体平均値を下回っています。
　これは、老朽管渠の更新を、ストックマネジメントや耐震化事業との兼ね合いや事業費の平準化、事業の優先度を図りながら実施していることによるものです。
　今後は増加していく老朽管渠について、計画的に更新を実施する必要があります。</t>
    <rPh sb="11" eb="15">
      <t>キョウヨウカイシ</t>
    </rPh>
    <rPh sb="15" eb="17">
      <t>ショキ</t>
    </rPh>
    <rPh sb="18" eb="20">
      <t>フセツ</t>
    </rPh>
    <rPh sb="43" eb="45">
      <t>ハッセイ</t>
    </rPh>
    <rPh sb="109" eb="112">
      <t>タイシンカ</t>
    </rPh>
    <rPh sb="112" eb="114">
      <t>ジギョウ</t>
    </rPh>
    <rPh sb="116" eb="117">
      <t>カ</t>
    </rPh>
    <rPh sb="121" eb="123">
      <t>ジギョウ</t>
    </rPh>
    <rPh sb="123" eb="124">
      <t>ヒ</t>
    </rPh>
    <rPh sb="129" eb="131">
      <t>ジギョウ</t>
    </rPh>
    <rPh sb="139" eb="140">
      <t>トウ</t>
    </rPh>
    <phoneticPr fontId="4"/>
  </si>
  <si>
    <t>　経常損益については、「経常収支比率」は100％を上回っており、「累積欠損金」は令和４年度に解消され発生していません。
 「流動比率」が類似団体平均値より低く、「経費回収率」も100％を下回っていることから、より一層の水洗化普及促進と経費削減による資金確保を行う必要があります。
 「企業債残高対事業規模比率」が類似団体平均値に対し高い状況であるのは、処理施設等の更新事業を実施しているためです。企業債残高が多額となっているため、各事業の実施において企業債借入の逓減を図る必要があります。
 「汚水処理原価」については、類似団体平均値を下回っていますが、老朽化した処理施設の改修及び修繕費用が数値を押し上げている状況ですので、現在、実施している処理施設の長寿命化事業をさらに推し進め、処理施設修繕費用を低減する必要があります。
 「施設利用率」が低いのは、処理区域の縮小見直しにより既存施設の処理能力と流入する汚水量との差が生じていること及び水洗化率が低いためです。
 「水洗化率」は類似団体平均値に対して低い状況にあります。これは、既存住宅の接続が進まないことが主な原因と考えられるため、住宅所有者等へ切替・接続を促す必要があります。</t>
    <rPh sb="178" eb="180">
      <t>シセツ</t>
    </rPh>
    <rPh sb="180" eb="181">
      <t>トウ</t>
    </rPh>
    <rPh sb="198" eb="203">
      <t>キギョウサイザンダカ</t>
    </rPh>
    <rPh sb="204" eb="206">
      <t>タガク</t>
    </rPh>
    <rPh sb="215" eb="216">
      <t>カク</t>
    </rPh>
    <rPh sb="216" eb="218">
      <t>ジギョウ</t>
    </rPh>
    <rPh sb="219" eb="221">
      <t>ジッシ</t>
    </rPh>
    <rPh sb="228" eb="230">
      <t>カリイレ</t>
    </rPh>
    <rPh sb="234" eb="235">
      <t>ハカ</t>
    </rPh>
    <rPh sb="268" eb="269">
      <t>シタ</t>
    </rPh>
    <rPh sb="419" eb="420">
      <t>オヨ</t>
    </rPh>
    <rPh sb="472" eb="474">
      <t>セツゾク</t>
    </rPh>
    <rPh sb="482" eb="483">
      <t>オモ</t>
    </rPh>
    <rPh sb="495" eb="501">
      <t>ジュウタクショユウシャトウ</t>
    </rPh>
    <rPh sb="502" eb="504">
      <t>キリカエ</t>
    </rPh>
    <rPh sb="507" eb="50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</si>
</sst>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0.3</c:v>
                </c:pt>
                <c:pt idx="1">
                  <c:v>0.03</c:v>
                </c:pt>
                <c:pt idx="2" formatCode="#,##0.00;&quot;△&quot;#,##0.00">
                  <c:v>0</c:v>
                </c:pt>
                <c:pt idx="3">
                  <c:v>0.12</c:v>
                </c:pt>
                <c:pt idx="4">
                  <c:v>0.02</c:v>
                </c:pt>
              </c:numCache>
            </c:numRef>
          </c:val>
          <c:extLst>
            <c:ext xmlns:c16="http://schemas.microsoft.com/office/drawing/2014/chart" uri="{C3380CC4-5D6E-409C-BE32-E72D297353CC}">
              <c16:uniqueId val="{00000000-C9AB-4545-8D59-221F9F3236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C9AB-4545-8D59-221F9F3236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49.33</c:v>
                </c:pt>
                <c:pt idx="1">
                  <c:v>48.74</c:v>
                </c:pt>
                <c:pt idx="2">
                  <c:v>47.86</c:v>
                </c:pt>
                <c:pt idx="3">
                  <c:v>53.09</c:v>
                </c:pt>
                <c:pt idx="4">
                  <c:v>51.5</c:v>
                </c:pt>
              </c:numCache>
            </c:numRef>
          </c:val>
          <c:extLst>
            <c:ext xmlns:c16="http://schemas.microsoft.com/office/drawing/2014/chart" uri="{C3380CC4-5D6E-409C-BE32-E72D297353CC}">
              <c16:uniqueId val="{00000000-E04B-4A68-9425-3F59960257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E04B-4A68-9425-3F59960257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82.56</c:v>
                </c:pt>
                <c:pt idx="1">
                  <c:v>82.74</c:v>
                </c:pt>
                <c:pt idx="2">
                  <c:v>83.35</c:v>
                </c:pt>
                <c:pt idx="3">
                  <c:v>83.53</c:v>
                </c:pt>
                <c:pt idx="4">
                  <c:v>83.54</c:v>
                </c:pt>
              </c:numCache>
            </c:numRef>
          </c:val>
          <c:extLst>
            <c:ext xmlns:c16="http://schemas.microsoft.com/office/drawing/2014/chart" uri="{C3380CC4-5D6E-409C-BE32-E72D297353CC}">
              <c16:uniqueId val="{00000000-E3CF-46FA-8163-7CED2F7630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E3CF-46FA-8163-7CED2F7630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99.12</c:v>
                </c:pt>
                <c:pt idx="1">
                  <c:v>101.47</c:v>
                </c:pt>
                <c:pt idx="2">
                  <c:v>99.45</c:v>
                </c:pt>
                <c:pt idx="3">
                  <c:v>100.33</c:v>
                </c:pt>
                <c:pt idx="4">
                  <c:v>102.69</c:v>
                </c:pt>
              </c:numCache>
            </c:numRef>
          </c:val>
          <c:extLst>
            <c:ext xmlns:c16="http://schemas.microsoft.com/office/drawing/2014/chart" uri="{C3380CC4-5D6E-409C-BE32-E72D297353CC}">
              <c16:uniqueId val="{00000000-B58F-4EA6-857B-DBFD413125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B58F-4EA6-857B-DBFD413125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11.64</c:v>
                </c:pt>
                <c:pt idx="1">
                  <c:v>15.16</c:v>
                </c:pt>
                <c:pt idx="2">
                  <c:v>18.309999999999999</c:v>
                </c:pt>
                <c:pt idx="3">
                  <c:v>21.72</c:v>
                </c:pt>
                <c:pt idx="4">
                  <c:v>25.02</c:v>
                </c:pt>
              </c:numCache>
            </c:numRef>
          </c:val>
          <c:extLst>
            <c:ext xmlns:c16="http://schemas.microsoft.com/office/drawing/2014/chart" uri="{C3380CC4-5D6E-409C-BE32-E72D297353CC}">
              <c16:uniqueId val="{00000000-0417-4407-8F91-9ED70DB571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0417-4407-8F91-9ED70DB571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FD-4832-8E3F-10A3FC4C38A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C5FD-4832-8E3F-10A3FC4C38A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1.62</c:v>
                </c:pt>
                <c:pt idx="1">
                  <c:v>0</c:v>
                </c:pt>
                <c:pt idx="2" formatCode="#,##0.00;&quot;△&quot;#,##0.00;&quot;-&quot;">
                  <c:v>0.4</c:v>
                </c:pt>
                <c:pt idx="3">
                  <c:v>0</c:v>
                </c:pt>
                <c:pt idx="4">
                  <c:v>0</c:v>
                </c:pt>
              </c:numCache>
            </c:numRef>
          </c:val>
          <c:extLst>
            <c:ext xmlns:c16="http://schemas.microsoft.com/office/drawing/2014/chart" uri="{C3380CC4-5D6E-409C-BE32-E72D297353CC}">
              <c16:uniqueId val="{00000000-9816-49D3-BAF6-2077DA880B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9816-49D3-BAF6-2077DA880B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32.07</c:v>
                </c:pt>
                <c:pt idx="1">
                  <c:v>50.66</c:v>
                </c:pt>
                <c:pt idx="2">
                  <c:v>37.020000000000003</c:v>
                </c:pt>
                <c:pt idx="3">
                  <c:v>40.65</c:v>
                </c:pt>
                <c:pt idx="4">
                  <c:v>65.58</c:v>
                </c:pt>
              </c:numCache>
            </c:numRef>
          </c:val>
          <c:extLst>
            <c:ext xmlns:c16="http://schemas.microsoft.com/office/drawing/2014/chart" uri="{C3380CC4-5D6E-409C-BE32-E72D297353CC}">
              <c16:uniqueId val="{00000000-516D-487B-8F29-50C9AF14DD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516D-487B-8F29-50C9AF14DD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1205.08</c:v>
                </c:pt>
                <c:pt idx="1">
                  <c:v>1193.94</c:v>
                </c:pt>
                <c:pt idx="2">
                  <c:v>1164.99</c:v>
                </c:pt>
                <c:pt idx="3">
                  <c:v>1183.3900000000001</c:v>
                </c:pt>
                <c:pt idx="4">
                  <c:v>1146.3900000000001</c:v>
                </c:pt>
              </c:numCache>
            </c:numRef>
          </c:val>
          <c:extLst>
            <c:ext xmlns:c16="http://schemas.microsoft.com/office/drawing/2014/chart" uri="{C3380CC4-5D6E-409C-BE32-E72D297353CC}">
              <c16:uniqueId val="{00000000-625B-4D50-94A7-00BCF8C6F8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625B-4D50-94A7-00BCF8C6F8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98.52</c:v>
                </c:pt>
                <c:pt idx="1">
                  <c:v>98.6</c:v>
                </c:pt>
                <c:pt idx="2">
                  <c:v>97.94</c:v>
                </c:pt>
                <c:pt idx="3">
                  <c:v>98.73</c:v>
                </c:pt>
                <c:pt idx="4">
                  <c:v>97.3</c:v>
                </c:pt>
              </c:numCache>
            </c:numRef>
          </c:val>
          <c:extLst>
            <c:ext xmlns:c16="http://schemas.microsoft.com/office/drawing/2014/chart" uri="{C3380CC4-5D6E-409C-BE32-E72D297353CC}">
              <c16:uniqueId val="{00000000-347E-4E63-8B39-46205FA1C5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347E-4E63-8B39-46205FA1C5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149.6</c:v>
                </c:pt>
                <c:pt idx="1">
                  <c:v>148.47</c:v>
                </c:pt>
                <c:pt idx="2">
                  <c:v>149.72</c:v>
                </c:pt>
                <c:pt idx="3">
                  <c:v>148.72</c:v>
                </c:pt>
                <c:pt idx="4">
                  <c:v>151.38</c:v>
                </c:pt>
              </c:numCache>
            </c:numRef>
          </c:val>
          <c:extLst>
            <c:ext xmlns:c16="http://schemas.microsoft.com/office/drawing/2014/chart" uri="{C3380CC4-5D6E-409C-BE32-E72D297353CC}">
              <c16:uniqueId val="{00000000-8B76-4D85-A5D9-C6622C65CA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8B76-4D85-A5D9-C6622C65CA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9" zoomScaleNormal="99"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都城市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161515</v>
      </c>
      <c r="AM8" s="44"/>
      <c r="AN8" s="44"/>
      <c r="AO8" s="44"/>
      <c r="AP8" s="44"/>
      <c r="AQ8" s="44"/>
      <c r="AR8" s="44"/>
      <c r="AS8" s="44"/>
      <c r="AT8" s="45">
        <f>データ!T6</f>
        <v>653.36</v>
      </c>
      <c r="AU8" s="45"/>
      <c r="AV8" s="45"/>
      <c r="AW8" s="45"/>
      <c r="AX8" s="45"/>
      <c r="AY8" s="45"/>
      <c r="AZ8" s="45"/>
      <c r="BA8" s="45"/>
      <c r="BB8" s="45">
        <f>データ!U6</f>
        <v>247.21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57.61</v>
      </c>
      <c r="J10" s="45"/>
      <c r="K10" s="45"/>
      <c r="L10" s="45"/>
      <c r="M10" s="45"/>
      <c r="N10" s="45"/>
      <c r="O10" s="45"/>
      <c r="P10" s="45">
        <f>データ!P6</f>
        <v>44.9</v>
      </c>
      <c r="Q10" s="45"/>
      <c r="R10" s="45"/>
      <c r="S10" s="45"/>
      <c r="T10" s="45"/>
      <c r="U10" s="45"/>
      <c r="V10" s="45"/>
      <c r="W10" s="45">
        <f>データ!Q6</f>
        <v>88.96</v>
      </c>
      <c r="X10" s="45"/>
      <c r="Y10" s="45"/>
      <c r="Z10" s="45"/>
      <c r="AA10" s="45"/>
      <c r="AB10" s="45"/>
      <c r="AC10" s="45"/>
      <c r="AD10" s="44">
        <f>データ!R6</f>
        <v>2845</v>
      </c>
      <c r="AE10" s="44"/>
      <c r="AF10" s="44"/>
      <c r="AG10" s="44"/>
      <c r="AH10" s="44"/>
      <c r="AI10" s="44"/>
      <c r="AJ10" s="44"/>
      <c r="AK10" s="2"/>
      <c r="AL10" s="44">
        <f>データ!V6</f>
        <v>72963</v>
      </c>
      <c r="AM10" s="44"/>
      <c r="AN10" s="44"/>
      <c r="AO10" s="44"/>
      <c r="AP10" s="44"/>
      <c r="AQ10" s="44"/>
      <c r="AR10" s="44"/>
      <c r="AS10" s="44"/>
      <c r="AT10" s="45">
        <f>データ!W6</f>
        <v>23.62</v>
      </c>
      <c r="AU10" s="45"/>
      <c r="AV10" s="45"/>
      <c r="AW10" s="45"/>
      <c r="AX10" s="45"/>
      <c r="AY10" s="45"/>
      <c r="AZ10" s="45"/>
      <c r="BA10" s="45"/>
      <c r="BB10" s="45">
        <f>データ!X6</f>
        <v>3089.03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Nsw/6znhQOWftd92Nr84j9yj3Da1fVux0syDQE2ndDEhmM9jBa+vS4T/kmcpaUqtwTqhUistFkyw/Nn4JPGSg==" saltValue="8vIKu2KWIcBRdUMZ+tpP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452025</v>
      </c>
      <c r="D6" s="19">
        <f t="shared" si="3"/>
        <v>46</v>
      </c>
      <c r="E6" s="19">
        <f t="shared" si="3"/>
        <v>17</v>
      </c>
      <c r="F6" s="19">
        <f t="shared" si="3"/>
        <v>1</v>
      </c>
      <c r="G6" s="19">
        <f t="shared" si="3"/>
        <v>0</v>
      </c>
      <c r="H6" s="19" t="str">
        <f t="shared" si="3"/>
        <v>宮崎県　都城市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57.61</v>
      </c>
      <c r="P6" s="20">
        <f t="shared" si="3"/>
        <v>44.9</v>
      </c>
      <c r="Q6" s="20">
        <f t="shared" si="3"/>
        <v>88.96</v>
      </c>
      <c r="R6" s="20">
        <f t="shared" si="3"/>
        <v>2845</v>
      </c>
      <c r="S6" s="20">
        <f t="shared" si="3"/>
        <v>161515</v>
      </c>
      <c r="T6" s="20">
        <f t="shared" si="3"/>
        <v>653.36</v>
      </c>
      <c r="U6" s="20">
        <f t="shared" si="3"/>
        <v>247.21</v>
      </c>
      <c r="V6" s="20">
        <f t="shared" si="3"/>
        <v>72963</v>
      </c>
      <c r="W6" s="20">
        <f t="shared" si="3"/>
        <v>23.62</v>
      </c>
      <c r="X6" s="20">
        <f t="shared" si="3"/>
        <v>3089.03</v>
      </c>
      <c r="Y6" s="21">
        <f>IF(Y7="",NA(),Y7)</f>
        <v>99.12</v>
      </c>
      <c r="Z6" s="21">
        <f t="shared" ref="Z6:AH6" si="4">IF(Z7="",NA(),Z7)</f>
        <v>101.47</v>
      </c>
      <c r="AA6" s="21">
        <f t="shared" si="4"/>
        <v>99.45</v>
      </c>
      <c r="AB6" s="21">
        <f t="shared" si="4"/>
        <v>100.33</v>
      </c>
      <c r="AC6" s="21">
        <f t="shared" si="4"/>
        <v>102.69</v>
      </c>
      <c r="AD6" s="21">
        <f t="shared" si="4"/>
        <v>106.99</v>
      </c>
      <c r="AE6" s="21">
        <f t="shared" si="4"/>
        <v>107.85</v>
      </c>
      <c r="AF6" s="21">
        <f t="shared" si="4"/>
        <v>108.04</v>
      </c>
      <c r="AG6" s="21">
        <f t="shared" si="4"/>
        <v>107.49</v>
      </c>
      <c r="AH6" s="21">
        <f t="shared" si="4"/>
        <v>107.64</v>
      </c>
      <c r="AI6" s="20" t="str">
        <f>IF(AI7="","",IF(AI7="-","【-】","【"&amp;SUBSTITUTE(TEXT(AI7,"#,##0.00"),"-","△")&amp;"】"))</f>
        <v>【105.91】</v>
      </c>
      <c r="AJ6" s="21">
        <f>IF(AJ7="",NA(),AJ7)</f>
        <v>1.62</v>
      </c>
      <c r="AK6" s="20">
        <f t="shared" ref="AK6:AS6" si="5">IF(AK7="",NA(),AK7)</f>
        <v>0</v>
      </c>
      <c r="AL6" s="21">
        <f t="shared" si="5"/>
        <v>0.4</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32.07</v>
      </c>
      <c r="AV6" s="21">
        <f t="shared" ref="AV6:BD6" si="6">IF(AV7="",NA(),AV7)</f>
        <v>50.66</v>
      </c>
      <c r="AW6" s="21">
        <f t="shared" si="6"/>
        <v>37.020000000000003</v>
      </c>
      <c r="AX6" s="21">
        <f t="shared" si="6"/>
        <v>40.65</v>
      </c>
      <c r="AY6" s="21">
        <f t="shared" si="6"/>
        <v>65.58</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1205.08</v>
      </c>
      <c r="BG6" s="21">
        <f t="shared" ref="BG6:BO6" si="7">IF(BG7="",NA(),BG7)</f>
        <v>1193.94</v>
      </c>
      <c r="BH6" s="21">
        <f t="shared" si="7"/>
        <v>1164.99</v>
      </c>
      <c r="BI6" s="21">
        <f t="shared" si="7"/>
        <v>1183.3900000000001</v>
      </c>
      <c r="BJ6" s="21">
        <f t="shared" si="7"/>
        <v>1146.3900000000001</v>
      </c>
      <c r="BK6" s="21">
        <f t="shared" si="7"/>
        <v>847.44</v>
      </c>
      <c r="BL6" s="21">
        <f t="shared" si="7"/>
        <v>857.88</v>
      </c>
      <c r="BM6" s="21">
        <f t="shared" si="7"/>
        <v>825.1</v>
      </c>
      <c r="BN6" s="21">
        <f t="shared" si="7"/>
        <v>789.87</v>
      </c>
      <c r="BO6" s="21">
        <f t="shared" si="7"/>
        <v>749.43</v>
      </c>
      <c r="BP6" s="20" t="str">
        <f>IF(BP7="","",IF(BP7="-","【-】","【"&amp;SUBSTITUTE(TEXT(BP7,"#,##0.00"),"-","△")&amp;"】"))</f>
        <v>【630.82】</v>
      </c>
      <c r="BQ6" s="21">
        <f>IF(BQ7="",NA(),BQ7)</f>
        <v>98.52</v>
      </c>
      <c r="BR6" s="21">
        <f t="shared" ref="BR6:BZ6" si="8">IF(BR7="",NA(),BR7)</f>
        <v>98.6</v>
      </c>
      <c r="BS6" s="21">
        <f t="shared" si="8"/>
        <v>97.94</v>
      </c>
      <c r="BT6" s="21">
        <f t="shared" si="8"/>
        <v>98.73</v>
      </c>
      <c r="BU6" s="21">
        <f t="shared" si="8"/>
        <v>97.3</v>
      </c>
      <c r="BV6" s="21">
        <f t="shared" si="8"/>
        <v>94.69</v>
      </c>
      <c r="BW6" s="21">
        <f t="shared" si="8"/>
        <v>94.97</v>
      </c>
      <c r="BX6" s="21">
        <f t="shared" si="8"/>
        <v>97.07</v>
      </c>
      <c r="BY6" s="21">
        <f t="shared" si="8"/>
        <v>98.06</v>
      </c>
      <c r="BZ6" s="21">
        <f t="shared" si="8"/>
        <v>98.46</v>
      </c>
      <c r="CA6" s="20" t="str">
        <f>IF(CA7="","",IF(CA7="-","【-】","【"&amp;SUBSTITUTE(TEXT(CA7,"#,##0.00"),"-","△")&amp;"】"))</f>
        <v>【97.81】</v>
      </c>
      <c r="CB6" s="21">
        <f>IF(CB7="",NA(),CB7)</f>
        <v>149.6</v>
      </c>
      <c r="CC6" s="21">
        <f t="shared" ref="CC6:CK6" si="9">IF(CC7="",NA(),CC7)</f>
        <v>148.47</v>
      </c>
      <c r="CD6" s="21">
        <f t="shared" si="9"/>
        <v>149.72</v>
      </c>
      <c r="CE6" s="21">
        <f t="shared" si="9"/>
        <v>148.72</v>
      </c>
      <c r="CF6" s="21">
        <f t="shared" si="9"/>
        <v>151.38</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49.33</v>
      </c>
      <c r="CN6" s="21">
        <f t="shared" ref="CN6:CV6" si="10">IF(CN7="",NA(),CN7)</f>
        <v>48.74</v>
      </c>
      <c r="CO6" s="21">
        <f t="shared" si="10"/>
        <v>47.86</v>
      </c>
      <c r="CP6" s="21">
        <f t="shared" si="10"/>
        <v>53.09</v>
      </c>
      <c r="CQ6" s="21">
        <f t="shared" si="10"/>
        <v>51.5</v>
      </c>
      <c r="CR6" s="21">
        <f t="shared" si="10"/>
        <v>68.31</v>
      </c>
      <c r="CS6" s="21">
        <f t="shared" si="10"/>
        <v>65.28</v>
      </c>
      <c r="CT6" s="21">
        <f t="shared" si="10"/>
        <v>64.92</v>
      </c>
      <c r="CU6" s="21">
        <f t="shared" si="10"/>
        <v>64.14</v>
      </c>
      <c r="CV6" s="21">
        <f t="shared" si="10"/>
        <v>63.71</v>
      </c>
      <c r="CW6" s="20" t="str">
        <f>IF(CW7="","",IF(CW7="-","【-】","【"&amp;SUBSTITUTE(TEXT(CW7,"#,##0.00"),"-","△")&amp;"】"))</f>
        <v>【58.94】</v>
      </c>
      <c r="CX6" s="21">
        <f>IF(CX7="",NA(),CX7)</f>
        <v>82.56</v>
      </c>
      <c r="CY6" s="21">
        <f t="shared" ref="CY6:DG6" si="11">IF(CY7="",NA(),CY7)</f>
        <v>82.74</v>
      </c>
      <c r="CZ6" s="21">
        <f t="shared" si="11"/>
        <v>83.35</v>
      </c>
      <c r="DA6" s="21">
        <f t="shared" si="11"/>
        <v>83.53</v>
      </c>
      <c r="DB6" s="21">
        <f t="shared" si="11"/>
        <v>83.54</v>
      </c>
      <c r="DC6" s="21">
        <f t="shared" si="11"/>
        <v>92.62</v>
      </c>
      <c r="DD6" s="21">
        <f t="shared" si="11"/>
        <v>92.72</v>
      </c>
      <c r="DE6" s="21">
        <f t="shared" si="11"/>
        <v>92.88</v>
      </c>
      <c r="DF6" s="21">
        <f t="shared" si="11"/>
        <v>92.9</v>
      </c>
      <c r="DG6" s="21">
        <f t="shared" si="11"/>
        <v>92.89</v>
      </c>
      <c r="DH6" s="20" t="str">
        <f>IF(DH7="","",IF(DH7="-","【-】","【"&amp;SUBSTITUTE(TEXT(DH7,"#,##0.00"),"-","△")&amp;"】"))</f>
        <v>【95.91】</v>
      </c>
      <c r="DI6" s="21">
        <f>IF(DI7="",NA(),DI7)</f>
        <v>11.64</v>
      </c>
      <c r="DJ6" s="21">
        <f t="shared" ref="DJ6:DR6" si="12">IF(DJ7="",NA(),DJ7)</f>
        <v>15.16</v>
      </c>
      <c r="DK6" s="21">
        <f t="shared" si="12"/>
        <v>18.309999999999999</v>
      </c>
      <c r="DL6" s="21">
        <f t="shared" si="12"/>
        <v>21.72</v>
      </c>
      <c r="DM6" s="21">
        <f t="shared" si="12"/>
        <v>25.02</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1">
        <f>IF(EE7="",NA(),EE7)</f>
        <v>0.3</v>
      </c>
      <c r="EF6" s="21">
        <f t="shared" ref="EF6:EN6" si="14">IF(EF7="",NA(),EF7)</f>
        <v>0.03</v>
      </c>
      <c r="EG6" s="20">
        <f t="shared" si="14"/>
        <v>0</v>
      </c>
      <c r="EH6" s="21">
        <f t="shared" si="14"/>
        <v>0.12</v>
      </c>
      <c r="EI6" s="21">
        <f t="shared" si="14"/>
        <v>0.02</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452025</v>
      </c>
      <c r="D7" s="23">
        <v>46</v>
      </c>
      <c r="E7" s="23">
        <v>17</v>
      </c>
      <c r="F7" s="23">
        <v>1</v>
      </c>
      <c r="G7" s="23">
        <v>0</v>
      </c>
      <c r="H7" s="23" t="s">
        <v>96</v>
      </c>
      <c r="I7" s="23" t="s">
        <v>97</v>
      </c>
      <c r="J7" s="23" t="s">
        <v>98</v>
      </c>
      <c r="K7" s="23" t="s">
        <v>99</v>
      </c>
      <c r="L7" s="23" t="s">
        <v>100</v>
      </c>
      <c r="M7" s="23" t="s">
        <v>101</v>
      </c>
      <c r="N7" s="24" t="s">
        <v>102</v>
      </c>
      <c r="O7" s="24">
        <v>57.61</v>
      </c>
      <c r="P7" s="24">
        <v>44.9</v>
      </c>
      <c r="Q7" s="24">
        <v>88.96</v>
      </c>
      <c r="R7" s="24">
        <v>2845</v>
      </c>
      <c r="S7" s="24">
        <v>161515</v>
      </c>
      <c r="T7" s="24">
        <v>653.36</v>
      </c>
      <c r="U7" s="24">
        <v>247.21</v>
      </c>
      <c r="V7" s="24">
        <v>72963</v>
      </c>
      <c r="W7" s="24">
        <v>23.62</v>
      </c>
      <c r="X7" s="24">
        <v>3089.03</v>
      </c>
      <c r="Y7" s="24">
        <v>99.12</v>
      </c>
      <c r="Z7" s="24">
        <v>101.47</v>
      </c>
      <c r="AA7" s="24">
        <v>99.45</v>
      </c>
      <c r="AB7" s="24">
        <v>100.33</v>
      </c>
      <c r="AC7" s="24">
        <v>102.69</v>
      </c>
      <c r="AD7" s="24">
        <v>106.99</v>
      </c>
      <c r="AE7" s="24">
        <v>107.85</v>
      </c>
      <c r="AF7" s="24">
        <v>108.04</v>
      </c>
      <c r="AG7" s="24">
        <v>107.49</v>
      </c>
      <c r="AH7" s="24">
        <v>107.64</v>
      </c>
      <c r="AI7" s="24">
        <v>105.91</v>
      </c>
      <c r="AJ7" s="24">
        <v>1.62</v>
      </c>
      <c r="AK7" s="24">
        <v>0</v>
      </c>
      <c r="AL7" s="24">
        <v>0.4</v>
      </c>
      <c r="AM7" s="24">
        <v>0</v>
      </c>
      <c r="AN7" s="24">
        <v>0</v>
      </c>
      <c r="AO7" s="24">
        <v>7.42</v>
      </c>
      <c r="AP7" s="24">
        <v>4.72</v>
      </c>
      <c r="AQ7" s="24">
        <v>4.49</v>
      </c>
      <c r="AR7" s="24">
        <v>5.41</v>
      </c>
      <c r="AS7" s="24">
        <v>5.61</v>
      </c>
      <c r="AT7" s="24">
        <v>3.03</v>
      </c>
      <c r="AU7" s="24">
        <v>32.07</v>
      </c>
      <c r="AV7" s="24">
        <v>50.66</v>
      </c>
      <c r="AW7" s="24">
        <v>37.020000000000003</v>
      </c>
      <c r="AX7" s="24">
        <v>40.65</v>
      </c>
      <c r="AY7" s="24">
        <v>65.58</v>
      </c>
      <c r="AZ7" s="24">
        <v>68.180000000000007</v>
      </c>
      <c r="BA7" s="24">
        <v>67.930000000000007</v>
      </c>
      <c r="BB7" s="24">
        <v>68.53</v>
      </c>
      <c r="BC7" s="24">
        <v>69.180000000000007</v>
      </c>
      <c r="BD7" s="24">
        <v>76.319999999999993</v>
      </c>
      <c r="BE7" s="24">
        <v>78.430000000000007</v>
      </c>
      <c r="BF7" s="24">
        <v>1205.08</v>
      </c>
      <c r="BG7" s="24">
        <v>1193.94</v>
      </c>
      <c r="BH7" s="24">
        <v>1164.99</v>
      </c>
      <c r="BI7" s="24">
        <v>1183.3900000000001</v>
      </c>
      <c r="BJ7" s="24">
        <v>1146.3900000000001</v>
      </c>
      <c r="BK7" s="24">
        <v>847.44</v>
      </c>
      <c r="BL7" s="24">
        <v>857.88</v>
      </c>
      <c r="BM7" s="24">
        <v>825.1</v>
      </c>
      <c r="BN7" s="24">
        <v>789.87</v>
      </c>
      <c r="BO7" s="24">
        <v>749.43</v>
      </c>
      <c r="BP7" s="24">
        <v>630.82000000000005</v>
      </c>
      <c r="BQ7" s="24">
        <v>98.52</v>
      </c>
      <c r="BR7" s="24">
        <v>98.6</v>
      </c>
      <c r="BS7" s="24">
        <v>97.94</v>
      </c>
      <c r="BT7" s="24">
        <v>98.73</v>
      </c>
      <c r="BU7" s="24">
        <v>97.3</v>
      </c>
      <c r="BV7" s="24">
        <v>94.69</v>
      </c>
      <c r="BW7" s="24">
        <v>94.97</v>
      </c>
      <c r="BX7" s="24">
        <v>97.07</v>
      </c>
      <c r="BY7" s="24">
        <v>98.06</v>
      </c>
      <c r="BZ7" s="24">
        <v>98.46</v>
      </c>
      <c r="CA7" s="24">
        <v>97.81</v>
      </c>
      <c r="CB7" s="24">
        <v>149.6</v>
      </c>
      <c r="CC7" s="24">
        <v>148.47</v>
      </c>
      <c r="CD7" s="24">
        <v>149.72</v>
      </c>
      <c r="CE7" s="24">
        <v>148.72</v>
      </c>
      <c r="CF7" s="24">
        <v>151.38</v>
      </c>
      <c r="CG7" s="24">
        <v>159.78</v>
      </c>
      <c r="CH7" s="24">
        <v>159.49</v>
      </c>
      <c r="CI7" s="24">
        <v>157.81</v>
      </c>
      <c r="CJ7" s="24">
        <v>157.37</v>
      </c>
      <c r="CK7" s="24">
        <v>157.44999999999999</v>
      </c>
      <c r="CL7" s="24">
        <v>138.75</v>
      </c>
      <c r="CM7" s="24">
        <v>49.33</v>
      </c>
      <c r="CN7" s="24">
        <v>48.74</v>
      </c>
      <c r="CO7" s="24">
        <v>47.86</v>
      </c>
      <c r="CP7" s="24">
        <v>53.09</v>
      </c>
      <c r="CQ7" s="24">
        <v>51.5</v>
      </c>
      <c r="CR7" s="24">
        <v>68.31</v>
      </c>
      <c r="CS7" s="24">
        <v>65.28</v>
      </c>
      <c r="CT7" s="24">
        <v>64.92</v>
      </c>
      <c r="CU7" s="24">
        <v>64.14</v>
      </c>
      <c r="CV7" s="24">
        <v>63.71</v>
      </c>
      <c r="CW7" s="24">
        <v>58.94</v>
      </c>
      <c r="CX7" s="24">
        <v>82.56</v>
      </c>
      <c r="CY7" s="24">
        <v>82.74</v>
      </c>
      <c r="CZ7" s="24">
        <v>83.35</v>
      </c>
      <c r="DA7" s="24">
        <v>83.53</v>
      </c>
      <c r="DB7" s="24">
        <v>83.54</v>
      </c>
      <c r="DC7" s="24">
        <v>92.62</v>
      </c>
      <c r="DD7" s="24">
        <v>92.72</v>
      </c>
      <c r="DE7" s="24">
        <v>92.88</v>
      </c>
      <c r="DF7" s="24">
        <v>92.9</v>
      </c>
      <c r="DG7" s="24">
        <v>92.89</v>
      </c>
      <c r="DH7" s="24">
        <v>95.91</v>
      </c>
      <c r="DI7" s="24">
        <v>11.64</v>
      </c>
      <c r="DJ7" s="24">
        <v>15.16</v>
      </c>
      <c r="DK7" s="24">
        <v>18.309999999999999</v>
      </c>
      <c r="DL7" s="24">
        <v>21.72</v>
      </c>
      <c r="DM7" s="24">
        <v>25.02</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0.3</v>
      </c>
      <c r="EF7" s="24">
        <v>0.03</v>
      </c>
      <c r="EG7" s="24">
        <v>0</v>
      </c>
      <c r="EH7" s="24">
        <v>0.12</v>
      </c>
      <c r="EI7" s="24">
        <v>0.02</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2025-01-30T10:45:10Z</cp:lastPrinted>
  <dcterms:created xsi:type="dcterms:W3CDTF">2025-01-24T07:07:33Z</dcterms:created>
  <dcterms:modified xsi:type="dcterms:W3CDTF">2025-02-28T00:05:47Z</dcterms:modified>
  <cp:category/>
</cp:coreProperties>
</file>