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下水\【法適】特環下水\"/>
    </mc:Choice>
  </mc:AlternateContent>
  <xr:revisionPtr revIDLastSave="0" documentId="13_ncr:1_{F8813478-C982-43C7-A2D3-C0F6019941EF}" xr6:coauthVersionLast="47" xr6:coauthVersionMax="47" xr10:uidLastSave="{00000000-0000-0000-0000-000000000000}"/>
  <workbookProtection workbookAlgorithmName="SHA-512" workbookHashValue="IrP/OprZArrq+D+xZ5dQoEisVbSmubXt+H2E15/msVDI/FroIq2E+w88DtdTieemwOiUrJ3jMpGzOnw3Ef0mRg==" workbookSaltValue="WAN5WhPun0Um3vFtCoeYDA==" workbookSpinCount="100000" lockStructure="1"/>
  <bookViews>
    <workbookView xWindow="-108" yWindow="-108" windowWidth="23256" windowHeight="140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E85" i="4"/>
</calcChain>
</file>

<file path=xl/sharedStrings.xml><?xml version="1.0" encoding="utf-8"?>
<sst xmlns="http://schemas.openxmlformats.org/spreadsheetml/2006/main" count="231" uniqueCount="117">
  <si>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</si>
  <si>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</si>
  <si>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</si>
  <si>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</si>
  <si>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</si>
  <si>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</si>
  <si>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</si>
  <si>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</si>
  <si>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</si>
  <si>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</si>
  <si>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</si>
  <si>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</si>
  <si>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</si>
  <si>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</si>
  <si>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</si>
  <si>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</si>
  <si>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</si>
  <si>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</si>
  <si>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</si>
  <si>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</si>
  <si>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</si>
  <si>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</si>
  <si>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</si>
  <si>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</si>
  <si>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</si>
  <si>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</si>
  <si>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</si>
  <si>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</si>
  <si>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</si>
  <si>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</si>
  <si>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</si>
  <si>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</si>
  <si>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</si>
  <si>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</si>
  <si>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</si>
  <si>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</si>
  <si>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</si>
  <si>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</si>
  <si>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</si>
  <si>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</si>
  <si>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</si>
  <si>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</si>
  <si>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</si>
  <si>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</si>
  <si>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</si>
  <si>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</si>
  <si>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</si>
  <si>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</si>
  <si>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</si>
  <si>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</si>
  <si>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</si>
  <si>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</si>
  <si>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</si>
  <si>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</si>
  <si>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</si>
  <si>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</si>
  <si>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</si>
  <si>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</si>
  <si>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</si>
  <si>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</si>
  <si>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</si>
  <si>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</si>
  <si>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</si>
  <si>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</si>
  <si>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</si>
  <si>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</si>
  <si>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</si>
  <si>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</si>
  <si>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</si>
  <si>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</si>
  <si>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</si>
  <si>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</si>
  <si>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</si>
  <si>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</si>
  <si>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</si>
  <si>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</si>
  <si>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</si>
  <si>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</si>
  <si>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</si>
  <si>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</si>
  <si>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</si>
  <si>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</si>
  <si>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</si>
  <si>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</si>
  <si>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</si>
  <si>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</si>
  <si>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</si>
  <si>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</si>
  <si>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</si>
  <si>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</si>
  <si>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</si>
  <si>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</si>
  <si>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</si>
  <si>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</si>
  <si>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</si>
  <si>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</si>
  <si>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延岡市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</si>
  <si>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</si>
  <si>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</si>
  <si>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</si>
  <si>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</si>
  <si>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</si>
  <si>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</si>
  <si>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</si>
  <si>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</si>
  <si>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</si>
  <si>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</si>
  <si>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</si>
  <si>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</si>
  <si>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</si>
  <si>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</si>
  <si>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</si>
  <si>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</si>
  <si>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</si>
  <si>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・経常収支比率はわずかに100％を下回っていますが、累積欠損金は発生しておらず、比較的経営の健全性は保たれています。今後も健全経営を持続していくことが必要です。
・経費回収率は100％となっています。このことは、現行の使用料で全ての汚水処理経費を賄えていることを示していますが、将来を見据え、維持管理費用に対する使用料水準について再検討していく必要があります。
・流動比率は100％を下回っています。このことは、1年以内に現金化できる資産で、1年以内に支払わなければならない負債を賄えていないことを示していますが、負債の多くは建設改良費等の財源に充てるための企業債が占めており、これについては使用料等を原資として償還を予定しています。このことを踏まえた上で、支払能力を高めるためにも引き続き経営改善が必要となります。
・汚水処理原価は、平均値よりも優位な数値で推移しています。
・施設利用率は平均値を下回り、施設の効率は決して高くない状況です。
・水洗化率については、使用料増加の観点から100％となるよう継続的個別訪問や啓発活動等に努め、有収水量の増加を図ります。</t>
    <rPh sb="17" eb="19">
      <t>シタマワ</t>
    </rPh>
    <rPh sb="40" eb="43">
      <t>ヒカクテキ</t>
    </rPh>
    <rPh sb="43" eb="45">
      <t>ケイエイ</t>
    </rPh>
    <rPh sb="46" eb="49">
      <t>ケンゼンセイ</t>
    </rPh>
    <rPh sb="50" eb="51">
      <t>タモ</t>
    </rPh>
    <rPh sb="131" eb="132">
      <t>シメ</t>
    </rPh>
    <phoneticPr fontId="16"/>
  </si>
  <si>
    <t>　有形固定資産減価償却率は、数値が100％に近いほど、保有資産が法定耐用年数に近づいていることを示しています。
　本事業の供用開始は平成5年であり、法定耐用年数を経過した管渠はないことから、現在必要な更新事業はない状況です。
  しかしながら、今後発生が懸念される南海トラフ巨大地震等に備えるため、管路の耐震化を行う必要があるため、地震の影響度等から整備の優先順位を決定し、耐震化を順次行っていきます。</t>
    <rPh sb="122" eb="124">
      <t>コンゴ</t>
    </rPh>
    <rPh sb="124" eb="126">
      <t>ハッセイ</t>
    </rPh>
    <rPh sb="127" eb="129">
      <t>ケネン</t>
    </rPh>
    <rPh sb="132" eb="134">
      <t>ナンカイ</t>
    </rPh>
    <rPh sb="137" eb="139">
      <t>キョダイ</t>
    </rPh>
    <rPh sb="139" eb="141">
      <t>ジシン</t>
    </rPh>
    <rPh sb="141" eb="142">
      <t>トウ</t>
    </rPh>
    <rPh sb="143" eb="144">
      <t>ソナ</t>
    </rPh>
    <rPh sb="149" eb="151">
      <t>カンロ</t>
    </rPh>
    <rPh sb="152" eb="155">
      <t>タイシンカ</t>
    </rPh>
    <rPh sb="156" eb="157">
      <t>オコナ</t>
    </rPh>
    <rPh sb="158" eb="160">
      <t>ヒツヨウ</t>
    </rPh>
    <rPh sb="166" eb="168">
      <t>ジシン</t>
    </rPh>
    <rPh sb="169" eb="172">
      <t>エイキョウド</t>
    </rPh>
    <rPh sb="172" eb="173">
      <t>トウ</t>
    </rPh>
    <rPh sb="175" eb="177">
      <t>セイビ</t>
    </rPh>
    <rPh sb="178" eb="182">
      <t>ユウセンジュンイ</t>
    </rPh>
    <rPh sb="183" eb="185">
      <t>ケッテイ</t>
    </rPh>
    <rPh sb="187" eb="190">
      <t>タイシンカ</t>
    </rPh>
    <rPh sb="191" eb="193">
      <t>ジュンジ</t>
    </rPh>
    <rPh sb="193" eb="194">
      <t>オコナ</t>
    </rPh>
    <phoneticPr fontId="4"/>
  </si>
  <si>
    <t>　現行の使用料で賄えていない経費については、一般会計からの繰入金に依存している状況です。今後の人口減少と老朽施設の更新増に対応し、継続的なサービスを提供するために、更新計画・使用料の見直し等、経営の改善に取り組む必要があります。なお、経営戦略については平成28年度に策定し、令和2年度に事業費の見直しに伴い改定を行いました。さらに、令和6年度中に近年の物価高騰等の影響を事業費に反映し、改定する予定です。</t>
    <rPh sb="156" eb="15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</si>
</sst>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CD-4682-A902-98894B4D0DC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0.17</c:v>
                </c:pt>
              </c:numCache>
            </c:numRef>
          </c:val>
          <c:smooth val="0"/>
          <c:extLst>
            <c:ext xmlns:c16="http://schemas.microsoft.com/office/drawing/2014/chart" uri="{C3380CC4-5D6E-409C-BE32-E72D297353CC}">
              <c16:uniqueId val="{00000001-FCCD-4682-A902-98894B4D0DC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32.229999999999997</c:v>
                </c:pt>
                <c:pt idx="1">
                  <c:v>31.75</c:v>
                </c:pt>
                <c:pt idx="2">
                  <c:v>33.15</c:v>
                </c:pt>
                <c:pt idx="3">
                  <c:v>35.67</c:v>
                </c:pt>
                <c:pt idx="4">
                  <c:v>36.049999999999997</c:v>
                </c:pt>
              </c:numCache>
            </c:numRef>
          </c:val>
          <c:extLst>
            <c:ext xmlns:c16="http://schemas.microsoft.com/office/drawing/2014/chart" uri="{C3380CC4-5D6E-409C-BE32-E72D297353CC}">
              <c16:uniqueId val="{00000000-6FFA-465B-9382-44EA924EA75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45.6</c:v>
                </c:pt>
              </c:numCache>
            </c:numRef>
          </c:val>
          <c:smooth val="0"/>
          <c:extLst>
            <c:ext xmlns:c16="http://schemas.microsoft.com/office/drawing/2014/chart" uri="{C3380CC4-5D6E-409C-BE32-E72D297353CC}">
              <c16:uniqueId val="{00000001-6FFA-465B-9382-44EA924EA75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89.63</c:v>
                </c:pt>
                <c:pt idx="1">
                  <c:v>89.62</c:v>
                </c:pt>
                <c:pt idx="2">
                  <c:v>90.4</c:v>
                </c:pt>
                <c:pt idx="3">
                  <c:v>90.99</c:v>
                </c:pt>
                <c:pt idx="4">
                  <c:v>91.1</c:v>
                </c:pt>
              </c:numCache>
            </c:numRef>
          </c:val>
          <c:extLst>
            <c:ext xmlns:c16="http://schemas.microsoft.com/office/drawing/2014/chart" uri="{C3380CC4-5D6E-409C-BE32-E72D297353CC}">
              <c16:uniqueId val="{00000000-50E9-4860-85D4-4CD44681C3A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88.66</c:v>
                </c:pt>
              </c:numCache>
            </c:numRef>
          </c:val>
          <c:smooth val="0"/>
          <c:extLst>
            <c:ext xmlns:c16="http://schemas.microsoft.com/office/drawing/2014/chart" uri="{C3380CC4-5D6E-409C-BE32-E72D297353CC}">
              <c16:uniqueId val="{00000001-50E9-4860-85D4-4CD44681C3A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100</c:v>
                </c:pt>
                <c:pt idx="2">
                  <c:v>100.04</c:v>
                </c:pt>
                <c:pt idx="3">
                  <c:v>100.11</c:v>
                </c:pt>
                <c:pt idx="4">
                  <c:v>99.88</c:v>
                </c:pt>
              </c:numCache>
            </c:numRef>
          </c:val>
          <c:extLst>
            <c:ext xmlns:c16="http://schemas.microsoft.com/office/drawing/2014/chart" uri="{C3380CC4-5D6E-409C-BE32-E72D297353CC}">
              <c16:uniqueId val="{00000000-24A1-4920-81FD-26990DAAA5D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102.68</c:v>
                </c:pt>
              </c:numCache>
            </c:numRef>
          </c:val>
          <c:smooth val="0"/>
          <c:extLst>
            <c:ext xmlns:c16="http://schemas.microsoft.com/office/drawing/2014/chart" uri="{C3380CC4-5D6E-409C-BE32-E72D297353CC}">
              <c16:uniqueId val="{00000001-24A1-4920-81FD-26990DAAA5D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31.84</c:v>
                </c:pt>
                <c:pt idx="1">
                  <c:v>34.08</c:v>
                </c:pt>
                <c:pt idx="2">
                  <c:v>35.81</c:v>
                </c:pt>
                <c:pt idx="3">
                  <c:v>38.549999999999997</c:v>
                </c:pt>
                <c:pt idx="4">
                  <c:v>40.53</c:v>
                </c:pt>
              </c:numCache>
            </c:numRef>
          </c:val>
          <c:extLst>
            <c:ext xmlns:c16="http://schemas.microsoft.com/office/drawing/2014/chart" uri="{C3380CC4-5D6E-409C-BE32-E72D297353CC}">
              <c16:uniqueId val="{00000000-7112-4CB9-9510-CB2B46AF6DB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33.159999999999997</c:v>
                </c:pt>
              </c:numCache>
            </c:numRef>
          </c:val>
          <c:smooth val="0"/>
          <c:extLst>
            <c:ext xmlns:c16="http://schemas.microsoft.com/office/drawing/2014/chart" uri="{C3380CC4-5D6E-409C-BE32-E72D297353CC}">
              <c16:uniqueId val="{00000001-7112-4CB9-9510-CB2B46AF6DB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21-441F-B5D3-B04873FFC7D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0.12</c:v>
                </c:pt>
              </c:numCache>
            </c:numRef>
          </c:val>
          <c:smooth val="0"/>
          <c:extLst>
            <c:ext xmlns:c16="http://schemas.microsoft.com/office/drawing/2014/chart" uri="{C3380CC4-5D6E-409C-BE32-E72D297353CC}">
              <c16:uniqueId val="{00000001-0121-441F-B5D3-B04873FFC7D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49-4273-AF72-334AA27A69E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58.68</c:v>
                </c:pt>
              </c:numCache>
            </c:numRef>
          </c:val>
          <c:smooth val="0"/>
          <c:extLst>
            <c:ext xmlns:c16="http://schemas.microsoft.com/office/drawing/2014/chart" uri="{C3380CC4-5D6E-409C-BE32-E72D297353CC}">
              <c16:uniqueId val="{00000001-1649-4273-AF72-334AA27A69E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31</c:v>
                </c:pt>
                <c:pt idx="1">
                  <c:v>34.26</c:v>
                </c:pt>
                <c:pt idx="2">
                  <c:v>14.31</c:v>
                </c:pt>
                <c:pt idx="3">
                  <c:v>15.96</c:v>
                </c:pt>
                <c:pt idx="4">
                  <c:v>27.06</c:v>
                </c:pt>
              </c:numCache>
            </c:numRef>
          </c:val>
          <c:extLst>
            <c:ext xmlns:c16="http://schemas.microsoft.com/office/drawing/2014/chart" uri="{C3380CC4-5D6E-409C-BE32-E72D297353CC}">
              <c16:uniqueId val="{00000000-FA3A-414F-B472-56D805CF314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45.01</c:v>
                </c:pt>
              </c:numCache>
            </c:numRef>
          </c:val>
          <c:smooth val="0"/>
          <c:extLst>
            <c:ext xmlns:c16="http://schemas.microsoft.com/office/drawing/2014/chart" uri="{C3380CC4-5D6E-409C-BE32-E72D297353CC}">
              <c16:uniqueId val="{00000001-FA3A-414F-B472-56D805CF314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1393.39</c:v>
                </c:pt>
                <c:pt idx="1">
                  <c:v>1326.68</c:v>
                </c:pt>
                <c:pt idx="2">
                  <c:v>1197.6500000000001</c:v>
                </c:pt>
                <c:pt idx="3">
                  <c:v>1094.22</c:v>
                </c:pt>
                <c:pt idx="4">
                  <c:v>987.31</c:v>
                </c:pt>
              </c:numCache>
            </c:numRef>
          </c:val>
          <c:extLst>
            <c:ext xmlns:c16="http://schemas.microsoft.com/office/drawing/2014/chart" uri="{C3380CC4-5D6E-409C-BE32-E72D297353CC}">
              <c16:uniqueId val="{00000000-71C9-46FB-BE88-29EC8BCE1D6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1141.98</c:v>
                </c:pt>
              </c:numCache>
            </c:numRef>
          </c:val>
          <c:smooth val="0"/>
          <c:extLst>
            <c:ext xmlns:c16="http://schemas.microsoft.com/office/drawing/2014/chart" uri="{C3380CC4-5D6E-409C-BE32-E72D297353CC}">
              <c16:uniqueId val="{00000001-71C9-46FB-BE88-29EC8BCE1D6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99.73</c:v>
                </c:pt>
                <c:pt idx="1">
                  <c:v>100</c:v>
                </c:pt>
                <c:pt idx="2">
                  <c:v>100</c:v>
                </c:pt>
                <c:pt idx="3">
                  <c:v>100</c:v>
                </c:pt>
                <c:pt idx="4">
                  <c:v>100</c:v>
                </c:pt>
              </c:numCache>
            </c:numRef>
          </c:val>
          <c:extLst>
            <c:ext xmlns:c16="http://schemas.microsoft.com/office/drawing/2014/chart" uri="{C3380CC4-5D6E-409C-BE32-E72D297353CC}">
              <c16:uniqueId val="{00000000-EF66-4721-AEC6-1C56660CC94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82.27</c:v>
                </c:pt>
              </c:numCache>
            </c:numRef>
          </c:val>
          <c:smooth val="0"/>
          <c:extLst>
            <c:ext xmlns:c16="http://schemas.microsoft.com/office/drawing/2014/chart" uri="{C3380CC4-5D6E-409C-BE32-E72D297353CC}">
              <c16:uniqueId val="{00000001-EF66-4721-AEC6-1C56660CC94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c:v>
                </c:pt>
                <c:pt idx="1">
                  <c:v>151.53</c:v>
                </c:pt>
                <c:pt idx="2">
                  <c:v>156.63</c:v>
                </c:pt>
                <c:pt idx="3">
                  <c:v>159.77000000000001</c:v>
                </c:pt>
                <c:pt idx="4">
                  <c:v>159.66</c:v>
                </c:pt>
              </c:numCache>
            </c:numRef>
          </c:val>
          <c:extLst>
            <c:ext xmlns:c16="http://schemas.microsoft.com/office/drawing/2014/chart" uri="{C3380CC4-5D6E-409C-BE32-E72D297353CC}">
              <c16:uniqueId val="{00000000-6DD9-4108-B939-E7E652B2295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194.42</c:v>
                </c:pt>
              </c:numCache>
            </c:numRef>
          </c:val>
          <c:smooth val="0"/>
          <c:extLst>
            <c:ext xmlns:c16="http://schemas.microsoft.com/office/drawing/2014/chart" uri="{C3380CC4-5D6E-409C-BE32-E72D297353CC}">
              <c16:uniqueId val="{00000001-6DD9-4108-B939-E7E652B2295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延岡市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非設置</v>
      </c>
      <c r="AE8" s="35"/>
      <c r="AF8" s="35"/>
      <c r="AG8" s="35"/>
      <c r="AH8" s="35"/>
      <c r="AI8" s="35"/>
      <c r="AJ8" s="35"/>
      <c r="AK8" s="3"/>
      <c r="AL8" s="36">
        <f>データ!S6</f>
        <v>115847</v>
      </c>
      <c r="AM8" s="36"/>
      <c r="AN8" s="36"/>
      <c r="AO8" s="36"/>
      <c r="AP8" s="36"/>
      <c r="AQ8" s="36"/>
      <c r="AR8" s="36"/>
      <c r="AS8" s="36"/>
      <c r="AT8" s="37">
        <f>データ!T6</f>
        <v>868.02</v>
      </c>
      <c r="AU8" s="37"/>
      <c r="AV8" s="37"/>
      <c r="AW8" s="37"/>
      <c r="AX8" s="37"/>
      <c r="AY8" s="37"/>
      <c r="AZ8" s="37"/>
      <c r="BA8" s="37"/>
      <c r="BB8" s="37">
        <f>データ!U6</f>
        <v>133.46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58.85</v>
      </c>
      <c r="J10" s="37"/>
      <c r="K10" s="37"/>
      <c r="L10" s="37"/>
      <c r="M10" s="37"/>
      <c r="N10" s="37"/>
      <c r="O10" s="37"/>
      <c r="P10" s="37">
        <f>データ!P6</f>
        <v>4.4400000000000004</v>
      </c>
      <c r="Q10" s="37"/>
      <c r="R10" s="37"/>
      <c r="S10" s="37"/>
      <c r="T10" s="37"/>
      <c r="U10" s="37"/>
      <c r="V10" s="37"/>
      <c r="W10" s="37">
        <f>データ!Q6</f>
        <v>100</v>
      </c>
      <c r="X10" s="37"/>
      <c r="Y10" s="37"/>
      <c r="Z10" s="37"/>
      <c r="AA10" s="37"/>
      <c r="AB10" s="37"/>
      <c r="AC10" s="37"/>
      <c r="AD10" s="36">
        <f>データ!R6</f>
        <v>2619</v>
      </c>
      <c r="AE10" s="36"/>
      <c r="AF10" s="36"/>
      <c r="AG10" s="36"/>
      <c r="AH10" s="36"/>
      <c r="AI10" s="36"/>
      <c r="AJ10" s="36"/>
      <c r="AK10" s="2"/>
      <c r="AL10" s="36">
        <f>データ!V6</f>
        <v>5099</v>
      </c>
      <c r="AM10" s="36"/>
      <c r="AN10" s="36"/>
      <c r="AO10" s="36"/>
      <c r="AP10" s="36"/>
      <c r="AQ10" s="36"/>
      <c r="AR10" s="36"/>
      <c r="AS10" s="36"/>
      <c r="AT10" s="37">
        <f>データ!W6</f>
        <v>1.99</v>
      </c>
      <c r="AU10" s="37"/>
      <c r="AV10" s="37"/>
      <c r="AW10" s="37"/>
      <c r="AX10" s="37"/>
      <c r="AY10" s="37"/>
      <c r="AZ10" s="37"/>
      <c r="BA10" s="37"/>
      <c r="BB10" s="37">
        <f>データ!X6</f>
        <v>2562.31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C0JaalTPpYqiHwn1092YD0aw0ld8aKclf0W/j8RrLEAzGzXBb8MD8x9qkutUHOE8YdvYGmjNoBYflZoVqQTWaw==" saltValue="dBYc9Jh8bv81FRlTuuMDE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452033</v>
      </c>
      <c r="D6" s="19">
        <f t="shared" si="3"/>
        <v>46</v>
      </c>
      <c r="E6" s="19">
        <f t="shared" si="3"/>
        <v>17</v>
      </c>
      <c r="F6" s="19">
        <f t="shared" si="3"/>
        <v>4</v>
      </c>
      <c r="G6" s="19">
        <f t="shared" si="3"/>
        <v>0</v>
      </c>
      <c r="H6" s="19" t="str">
        <f t="shared" si="3"/>
        <v>宮崎県　延岡市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58.85</v>
      </c>
      <c r="P6" s="20">
        <f t="shared" si="3"/>
        <v>4.4400000000000004</v>
      </c>
      <c r="Q6" s="20">
        <f t="shared" si="3"/>
        <v>100</v>
      </c>
      <c r="R6" s="20">
        <f t="shared" si="3"/>
        <v>2619</v>
      </c>
      <c r="S6" s="20">
        <f t="shared" si="3"/>
        <v>115847</v>
      </c>
      <c r="T6" s="20">
        <f t="shared" si="3"/>
        <v>868.02</v>
      </c>
      <c r="U6" s="20">
        <f t="shared" si="3"/>
        <v>133.46</v>
      </c>
      <c r="V6" s="20">
        <f t="shared" si="3"/>
        <v>5099</v>
      </c>
      <c r="W6" s="20">
        <f t="shared" si="3"/>
        <v>1.99</v>
      </c>
      <c r="X6" s="20">
        <f t="shared" si="3"/>
        <v>2562.31</v>
      </c>
      <c r="Y6" s="21">
        <f>IF(Y7="",NA(),Y7)</f>
        <v>100</v>
      </c>
      <c r="Z6" s="21">
        <f t="shared" ref="Z6:AH6" si="4">IF(Z7="",NA(),Z7)</f>
        <v>100</v>
      </c>
      <c r="AA6" s="21">
        <f t="shared" si="4"/>
        <v>100.04</v>
      </c>
      <c r="AB6" s="21">
        <f t="shared" si="4"/>
        <v>100.11</v>
      </c>
      <c r="AC6" s="21">
        <f t="shared" si="4"/>
        <v>99.88</v>
      </c>
      <c r="AD6" s="21">
        <f t="shared" si="4"/>
        <v>102.73</v>
      </c>
      <c r="AE6" s="21">
        <f t="shared" si="4"/>
        <v>105.78</v>
      </c>
      <c r="AF6" s="21">
        <f t="shared" si="4"/>
        <v>106.09</v>
      </c>
      <c r="AG6" s="21">
        <f t="shared" si="4"/>
        <v>106.44</v>
      </c>
      <c r="AH6" s="21">
        <f t="shared" si="4"/>
        <v>102.68</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58.68</v>
      </c>
      <c r="AT6" s="20" t="str">
        <f>IF(AT7="","",IF(AT7="-","【-】","【"&amp;SUBSTITUTE(TEXT(AT7,"#,##0.00"),"-","△")&amp;"】"))</f>
        <v>【65.73】</v>
      </c>
      <c r="AU6" s="21">
        <f>IF(AU7="",NA(),AU7)</f>
        <v>31</v>
      </c>
      <c r="AV6" s="21">
        <f t="shared" ref="AV6:BD6" si="6">IF(AV7="",NA(),AV7)</f>
        <v>34.26</v>
      </c>
      <c r="AW6" s="21">
        <f t="shared" si="6"/>
        <v>14.31</v>
      </c>
      <c r="AX6" s="21">
        <f t="shared" si="6"/>
        <v>15.96</v>
      </c>
      <c r="AY6" s="21">
        <f t="shared" si="6"/>
        <v>27.06</v>
      </c>
      <c r="AZ6" s="21">
        <f t="shared" si="6"/>
        <v>47.72</v>
      </c>
      <c r="BA6" s="21">
        <f t="shared" si="6"/>
        <v>44.24</v>
      </c>
      <c r="BB6" s="21">
        <f t="shared" si="6"/>
        <v>43.07</v>
      </c>
      <c r="BC6" s="21">
        <f t="shared" si="6"/>
        <v>45.42</v>
      </c>
      <c r="BD6" s="21">
        <f t="shared" si="6"/>
        <v>45.01</v>
      </c>
      <c r="BE6" s="20" t="str">
        <f>IF(BE7="","",IF(BE7="-","【-】","【"&amp;SUBSTITUTE(TEXT(BE7,"#,##0.00"),"-","△")&amp;"】"))</f>
        <v>【48.91】</v>
      </c>
      <c r="BF6" s="21">
        <f>IF(BF7="",NA(),BF7)</f>
        <v>1393.39</v>
      </c>
      <c r="BG6" s="21">
        <f t="shared" ref="BG6:BO6" si="7">IF(BG7="",NA(),BG7)</f>
        <v>1326.68</v>
      </c>
      <c r="BH6" s="21">
        <f t="shared" si="7"/>
        <v>1197.6500000000001</v>
      </c>
      <c r="BI6" s="21">
        <f t="shared" si="7"/>
        <v>1094.22</v>
      </c>
      <c r="BJ6" s="21">
        <f t="shared" si="7"/>
        <v>987.31</v>
      </c>
      <c r="BK6" s="21">
        <f t="shared" si="7"/>
        <v>1206.79</v>
      </c>
      <c r="BL6" s="21">
        <f t="shared" si="7"/>
        <v>1258.43</v>
      </c>
      <c r="BM6" s="21">
        <f t="shared" si="7"/>
        <v>1163.75</v>
      </c>
      <c r="BN6" s="21">
        <f t="shared" si="7"/>
        <v>1195.47</v>
      </c>
      <c r="BO6" s="21">
        <f t="shared" si="7"/>
        <v>1141.98</v>
      </c>
      <c r="BP6" s="20" t="str">
        <f>IF(BP7="","",IF(BP7="-","【-】","【"&amp;SUBSTITUTE(TEXT(BP7,"#,##0.00"),"-","△")&amp;"】"))</f>
        <v>【1,156.82】</v>
      </c>
      <c r="BQ6" s="21">
        <f>IF(BQ7="",NA(),BQ7)</f>
        <v>99.73</v>
      </c>
      <c r="BR6" s="21">
        <f t="shared" ref="BR6:BZ6" si="8">IF(BR7="",NA(),BR7)</f>
        <v>100</v>
      </c>
      <c r="BS6" s="21">
        <f t="shared" si="8"/>
        <v>100</v>
      </c>
      <c r="BT6" s="21">
        <f t="shared" si="8"/>
        <v>100</v>
      </c>
      <c r="BU6" s="21">
        <f t="shared" si="8"/>
        <v>100</v>
      </c>
      <c r="BV6" s="21">
        <f t="shared" si="8"/>
        <v>71.84</v>
      </c>
      <c r="BW6" s="21">
        <f t="shared" si="8"/>
        <v>73.36</v>
      </c>
      <c r="BX6" s="21">
        <f t="shared" si="8"/>
        <v>72.599999999999994</v>
      </c>
      <c r="BY6" s="21">
        <f t="shared" si="8"/>
        <v>69.430000000000007</v>
      </c>
      <c r="BZ6" s="21">
        <f t="shared" si="8"/>
        <v>82.27</v>
      </c>
      <c r="CA6" s="20" t="str">
        <f>IF(CA7="","",IF(CA7="-","【-】","【"&amp;SUBSTITUTE(TEXT(CA7,"#,##0.00"),"-","△")&amp;"】"))</f>
        <v>【75.33】</v>
      </c>
      <c r="CB6" s="21">
        <f>IF(CB7="",NA(),CB7)</f>
        <v>150</v>
      </c>
      <c r="CC6" s="21">
        <f t="shared" ref="CC6:CK6" si="9">IF(CC7="",NA(),CC7)</f>
        <v>151.53</v>
      </c>
      <c r="CD6" s="21">
        <f t="shared" si="9"/>
        <v>156.63</v>
      </c>
      <c r="CE6" s="21">
        <f t="shared" si="9"/>
        <v>159.77000000000001</v>
      </c>
      <c r="CF6" s="21">
        <f t="shared" si="9"/>
        <v>159.66</v>
      </c>
      <c r="CG6" s="21">
        <f t="shared" si="9"/>
        <v>228.47</v>
      </c>
      <c r="CH6" s="21">
        <f t="shared" si="9"/>
        <v>224.88</v>
      </c>
      <c r="CI6" s="21">
        <f t="shared" si="9"/>
        <v>228.64</v>
      </c>
      <c r="CJ6" s="21">
        <f t="shared" si="9"/>
        <v>239.46</v>
      </c>
      <c r="CK6" s="21">
        <f t="shared" si="9"/>
        <v>194.42</v>
      </c>
      <c r="CL6" s="20" t="str">
        <f>IF(CL7="","",IF(CL7="-","【-】","【"&amp;SUBSTITUTE(TEXT(CL7,"#,##0.00"),"-","△")&amp;"】"))</f>
        <v>【215.73】</v>
      </c>
      <c r="CM6" s="21">
        <f>IF(CM7="",NA(),CM7)</f>
        <v>32.229999999999997</v>
      </c>
      <c r="CN6" s="21">
        <f t="shared" ref="CN6:CV6" si="10">IF(CN7="",NA(),CN7)</f>
        <v>31.75</v>
      </c>
      <c r="CO6" s="21">
        <f t="shared" si="10"/>
        <v>33.15</v>
      </c>
      <c r="CP6" s="21">
        <f t="shared" si="10"/>
        <v>35.67</v>
      </c>
      <c r="CQ6" s="21">
        <f t="shared" si="10"/>
        <v>36.049999999999997</v>
      </c>
      <c r="CR6" s="21">
        <f t="shared" si="10"/>
        <v>42.47</v>
      </c>
      <c r="CS6" s="21">
        <f t="shared" si="10"/>
        <v>42.4</v>
      </c>
      <c r="CT6" s="21">
        <f t="shared" si="10"/>
        <v>42.28</v>
      </c>
      <c r="CU6" s="21">
        <f t="shared" si="10"/>
        <v>41.06</v>
      </c>
      <c r="CV6" s="21">
        <f t="shared" si="10"/>
        <v>45.6</v>
      </c>
      <c r="CW6" s="20" t="str">
        <f>IF(CW7="","",IF(CW7="-","【-】","【"&amp;SUBSTITUTE(TEXT(CW7,"#,##0.00"),"-","△")&amp;"】"))</f>
        <v>【43.28】</v>
      </c>
      <c r="CX6" s="21">
        <f>IF(CX7="",NA(),CX7)</f>
        <v>89.63</v>
      </c>
      <c r="CY6" s="21">
        <f t="shared" ref="CY6:DG6" si="11">IF(CY7="",NA(),CY7)</f>
        <v>89.62</v>
      </c>
      <c r="CZ6" s="21">
        <f t="shared" si="11"/>
        <v>90.4</v>
      </c>
      <c r="DA6" s="21">
        <f t="shared" si="11"/>
        <v>90.99</v>
      </c>
      <c r="DB6" s="21">
        <f t="shared" si="11"/>
        <v>91.1</v>
      </c>
      <c r="DC6" s="21">
        <f t="shared" si="11"/>
        <v>83.75</v>
      </c>
      <c r="DD6" s="21">
        <f t="shared" si="11"/>
        <v>84.19</v>
      </c>
      <c r="DE6" s="21">
        <f t="shared" si="11"/>
        <v>84.34</v>
      </c>
      <c r="DF6" s="21">
        <f t="shared" si="11"/>
        <v>84.34</v>
      </c>
      <c r="DG6" s="21">
        <f t="shared" si="11"/>
        <v>88.66</v>
      </c>
      <c r="DH6" s="20" t="str">
        <f>IF(DH7="","",IF(DH7="-","【-】","【"&amp;SUBSTITUTE(TEXT(DH7,"#,##0.00"),"-","△")&amp;"】"))</f>
        <v>【86.21】</v>
      </c>
      <c r="DI6" s="21">
        <f>IF(DI7="",NA(),DI7)</f>
        <v>31.84</v>
      </c>
      <c r="DJ6" s="21">
        <f t="shared" ref="DJ6:DR6" si="12">IF(DJ7="",NA(),DJ7)</f>
        <v>34.08</v>
      </c>
      <c r="DK6" s="21">
        <f t="shared" si="12"/>
        <v>35.81</v>
      </c>
      <c r="DL6" s="21">
        <f t="shared" si="12"/>
        <v>38.549999999999997</v>
      </c>
      <c r="DM6" s="21">
        <f t="shared" si="12"/>
        <v>40.53</v>
      </c>
      <c r="DN6" s="21">
        <f t="shared" si="12"/>
        <v>24.68</v>
      </c>
      <c r="DO6" s="21">
        <f t="shared" si="12"/>
        <v>21.36</v>
      </c>
      <c r="DP6" s="21">
        <f t="shared" si="12"/>
        <v>22.79</v>
      </c>
      <c r="DQ6" s="21">
        <f t="shared" si="12"/>
        <v>24.8</v>
      </c>
      <c r="DR6" s="21">
        <f t="shared" si="12"/>
        <v>33.159999999999997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0.12</v>
      </c>
      <c r="ED6" s="20" t="str">
        <f>IF(ED7="","",IF(ED7="-","【-】","【"&amp;SUBSTITUTE(TEXT(ED7,"#,##0.00"),"-","△")&amp;"】"))</f>
        <v>【0.09】</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0.17</v>
      </c>
      <c r="EO6" s="20" t="str">
        <f>IF(EO7="","",IF(EO7="-","【-】","【"&amp;SUBSTITUTE(TEXT(EO7,"#,##0.00"),"-","△")&amp;"】"))</f>
        <v>【0.11】</v>
      </c>
    </row>
    <row r="7" spans="1:148" s="22" customFormat="1" x14ac:dyDescent="0.2">
      <c r="A7" s="14"/>
      <c r="B7" s="23">
        <v>2023</v>
      </c>
      <c r="C7" s="23">
        <v>452033</v>
      </c>
      <c r="D7" s="23">
        <v>46</v>
      </c>
      <c r="E7" s="23">
        <v>17</v>
      </c>
      <c r="F7" s="23">
        <v>4</v>
      </c>
      <c r="G7" s="23">
        <v>0</v>
      </c>
      <c r="H7" s="23" t="s">
        <v>96</v>
      </c>
      <c r="I7" s="23" t="s">
        <v>97</v>
      </c>
      <c r="J7" s="23" t="s">
        <v>98</v>
      </c>
      <c r="K7" s="23" t="s">
        <v>99</v>
      </c>
      <c r="L7" s="23" t="s">
        <v>100</v>
      </c>
      <c r="M7" s="23" t="s">
        <v>101</v>
      </c>
      <c r="N7" s="24" t="s">
        <v>102</v>
      </c>
      <c r="O7" s="24">
        <v>58.85</v>
      </c>
      <c r="P7" s="24">
        <v>4.4400000000000004</v>
      </c>
      <c r="Q7" s="24">
        <v>100</v>
      </c>
      <c r="R7" s="24">
        <v>2619</v>
      </c>
      <c r="S7" s="24">
        <v>115847</v>
      </c>
      <c r="T7" s="24">
        <v>868.02</v>
      </c>
      <c r="U7" s="24">
        <v>133.46</v>
      </c>
      <c r="V7" s="24">
        <v>5099</v>
      </c>
      <c r="W7" s="24">
        <v>1.99</v>
      </c>
      <c r="X7" s="24">
        <v>2562.31</v>
      </c>
      <c r="Y7" s="24">
        <v>100</v>
      </c>
      <c r="Z7" s="24">
        <v>100</v>
      </c>
      <c r="AA7" s="24">
        <v>100.04</v>
      </c>
      <c r="AB7" s="24">
        <v>100.11</v>
      </c>
      <c r="AC7" s="24">
        <v>99.88</v>
      </c>
      <c r="AD7" s="24">
        <v>102.73</v>
      </c>
      <c r="AE7" s="24">
        <v>105.78</v>
      </c>
      <c r="AF7" s="24">
        <v>106.09</v>
      </c>
      <c r="AG7" s="24">
        <v>106.44</v>
      </c>
      <c r="AH7" s="24">
        <v>102.68</v>
      </c>
      <c r="AI7" s="24">
        <v>105.09</v>
      </c>
      <c r="AJ7" s="24">
        <v>0</v>
      </c>
      <c r="AK7" s="24">
        <v>0</v>
      </c>
      <c r="AL7" s="24">
        <v>0</v>
      </c>
      <c r="AM7" s="24">
        <v>0</v>
      </c>
      <c r="AN7" s="24">
        <v>0</v>
      </c>
      <c r="AO7" s="24">
        <v>94.97</v>
      </c>
      <c r="AP7" s="24">
        <v>63.96</v>
      </c>
      <c r="AQ7" s="24">
        <v>69.42</v>
      </c>
      <c r="AR7" s="24">
        <v>72.86</v>
      </c>
      <c r="AS7" s="24">
        <v>58.68</v>
      </c>
      <c r="AT7" s="24">
        <v>65.73</v>
      </c>
      <c r="AU7" s="24">
        <v>31</v>
      </c>
      <c r="AV7" s="24">
        <v>34.26</v>
      </c>
      <c r="AW7" s="24">
        <v>14.31</v>
      </c>
      <c r="AX7" s="24">
        <v>15.96</v>
      </c>
      <c r="AY7" s="24">
        <v>27.06</v>
      </c>
      <c r="AZ7" s="24">
        <v>47.72</v>
      </c>
      <c r="BA7" s="24">
        <v>44.24</v>
      </c>
      <c r="BB7" s="24">
        <v>43.07</v>
      </c>
      <c r="BC7" s="24">
        <v>45.42</v>
      </c>
      <c r="BD7" s="24">
        <v>45.01</v>
      </c>
      <c r="BE7" s="24">
        <v>48.91</v>
      </c>
      <c r="BF7" s="24">
        <v>1393.39</v>
      </c>
      <c r="BG7" s="24">
        <v>1326.68</v>
      </c>
      <c r="BH7" s="24">
        <v>1197.6500000000001</v>
      </c>
      <c r="BI7" s="24">
        <v>1094.22</v>
      </c>
      <c r="BJ7" s="24">
        <v>987.31</v>
      </c>
      <c r="BK7" s="24">
        <v>1206.79</v>
      </c>
      <c r="BL7" s="24">
        <v>1258.43</v>
      </c>
      <c r="BM7" s="24">
        <v>1163.75</v>
      </c>
      <c r="BN7" s="24">
        <v>1195.47</v>
      </c>
      <c r="BO7" s="24">
        <v>1141.98</v>
      </c>
      <c r="BP7" s="24">
        <v>1156.82</v>
      </c>
      <c r="BQ7" s="24">
        <v>99.73</v>
      </c>
      <c r="BR7" s="24">
        <v>100</v>
      </c>
      <c r="BS7" s="24">
        <v>100</v>
      </c>
      <c r="BT7" s="24">
        <v>100</v>
      </c>
      <c r="BU7" s="24">
        <v>100</v>
      </c>
      <c r="BV7" s="24">
        <v>71.84</v>
      </c>
      <c r="BW7" s="24">
        <v>73.36</v>
      </c>
      <c r="BX7" s="24">
        <v>72.599999999999994</v>
      </c>
      <c r="BY7" s="24">
        <v>69.430000000000007</v>
      </c>
      <c r="BZ7" s="24">
        <v>82.27</v>
      </c>
      <c r="CA7" s="24">
        <v>75.33</v>
      </c>
      <c r="CB7" s="24">
        <v>150</v>
      </c>
      <c r="CC7" s="24">
        <v>151.53</v>
      </c>
      <c r="CD7" s="24">
        <v>156.63</v>
      </c>
      <c r="CE7" s="24">
        <v>159.77000000000001</v>
      </c>
      <c r="CF7" s="24">
        <v>159.66</v>
      </c>
      <c r="CG7" s="24">
        <v>228.47</v>
      </c>
      <c r="CH7" s="24">
        <v>224.88</v>
      </c>
      <c r="CI7" s="24">
        <v>228.64</v>
      </c>
      <c r="CJ7" s="24">
        <v>239.46</v>
      </c>
      <c r="CK7" s="24">
        <v>194.42</v>
      </c>
      <c r="CL7" s="24">
        <v>215.73</v>
      </c>
      <c r="CM7" s="24">
        <v>32.229999999999997</v>
      </c>
      <c r="CN7" s="24">
        <v>31.75</v>
      </c>
      <c r="CO7" s="24">
        <v>33.15</v>
      </c>
      <c r="CP7" s="24">
        <v>35.67</v>
      </c>
      <c r="CQ7" s="24">
        <v>36.049999999999997</v>
      </c>
      <c r="CR7" s="24">
        <v>42.47</v>
      </c>
      <c r="CS7" s="24">
        <v>42.4</v>
      </c>
      <c r="CT7" s="24">
        <v>42.28</v>
      </c>
      <c r="CU7" s="24">
        <v>41.06</v>
      </c>
      <c r="CV7" s="24">
        <v>45.6</v>
      </c>
      <c r="CW7" s="24">
        <v>43.28</v>
      </c>
      <c r="CX7" s="24">
        <v>89.63</v>
      </c>
      <c r="CY7" s="24">
        <v>89.62</v>
      </c>
      <c r="CZ7" s="24">
        <v>90.4</v>
      </c>
      <c r="DA7" s="24">
        <v>90.99</v>
      </c>
      <c r="DB7" s="24">
        <v>91.1</v>
      </c>
      <c r="DC7" s="24">
        <v>83.75</v>
      </c>
      <c r="DD7" s="24">
        <v>84.19</v>
      </c>
      <c r="DE7" s="24">
        <v>84.34</v>
      </c>
      <c r="DF7" s="24">
        <v>84.34</v>
      </c>
      <c r="DG7" s="24">
        <v>88.66</v>
      </c>
      <c r="DH7" s="24">
        <v>86.21</v>
      </c>
      <c r="DI7" s="24">
        <v>31.84</v>
      </c>
      <c r="DJ7" s="24">
        <v>34.08</v>
      </c>
      <c r="DK7" s="24">
        <v>35.81</v>
      </c>
      <c r="DL7" s="24">
        <v>38.549999999999997</v>
      </c>
      <c r="DM7" s="24">
        <v>40.53</v>
      </c>
      <c r="DN7" s="24">
        <v>24.68</v>
      </c>
      <c r="DO7" s="24">
        <v>21.36</v>
      </c>
      <c r="DP7" s="24">
        <v>22.79</v>
      </c>
      <c r="DQ7" s="24">
        <v>24.8</v>
      </c>
      <c r="DR7" s="24">
        <v>33.159999999999997</v>
      </c>
      <c r="DS7" s="24">
        <v>29.62</v>
      </c>
      <c r="DT7" s="24">
        <v>0</v>
      </c>
      <c r="DU7" s="24">
        <v>0</v>
      </c>
      <c r="DV7" s="24">
        <v>0</v>
      </c>
      <c r="DW7" s="24">
        <v>0</v>
      </c>
      <c r="DX7" s="24">
        <v>0</v>
      </c>
      <c r="DY7" s="24">
        <v>8.6199999999999992</v>
      </c>
      <c r="DZ7" s="24">
        <v>0.01</v>
      </c>
      <c r="EA7" s="24">
        <v>0.01</v>
      </c>
      <c r="EB7" s="24">
        <v>0.02</v>
      </c>
      <c r="EC7" s="24">
        <v>0.12</v>
      </c>
      <c r="ED7" s="24">
        <v>0.09</v>
      </c>
      <c r="EE7" s="24">
        <v>0</v>
      </c>
      <c r="EF7" s="24">
        <v>0</v>
      </c>
      <c r="EG7" s="24">
        <v>0</v>
      </c>
      <c r="EH7" s="24">
        <v>0</v>
      </c>
      <c r="EI7" s="24">
        <v>0</v>
      </c>
      <c r="EJ7" s="24">
        <v>0.36</v>
      </c>
      <c r="EK7" s="24">
        <v>0.39</v>
      </c>
      <c r="EL7" s="24">
        <v>0.1</v>
      </c>
      <c r="EM7" s="24">
        <v>0.08</v>
      </c>
      <c r="EN7" s="24">
        <v>0.17</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dcterms:created xsi:type="dcterms:W3CDTF">2025-01-24T07:14:42Z</dcterms:created>
  <dcterms:modified xsi:type="dcterms:W3CDTF">2025-02-28T00:08:37Z</dcterms:modified>
  <cp:category/>
</cp:coreProperties>
</file>