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特環下水\"/>
    </mc:Choice>
  </mc:AlternateContent>
  <xr:revisionPtr revIDLastSave="0" documentId="13_ncr:1_{F5200D09-BD8A-4D0C-A3CD-60B53DB5F128}" xr6:coauthVersionLast="47" xr6:coauthVersionMax="47" xr10:uidLastSave="{00000000-0000-0000-0000-000000000000}"/>
  <workbookProtection workbookAlgorithmName="SHA-512" workbookHashValue="6rQeP6oiMQMhJvz6sX3cvtkMtxdnxTafEL6dgscs9HwyFVByYYGdievS+YtIt9o4je6kypKyRi2BEZUzz47v1Q==" workbookSaltValue="JzlcLzSFG/5NM0FXis6GJQ=="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AT10" i="4"/>
  <c r="AL10" i="4"/>
  <c r="I10" i="4"/>
  <c r="AL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<sst xmlns="http://schemas.openxmlformats.org/spreadsheetml/2006/main" count="253" uniqueCount="115">
  <si>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</si>
  <si>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</si>
  <si>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</si>
  <si>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</si>
  <si>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</si>
  <si>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</si>
  <si>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</si>
  <si>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</si>
  <si>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</si>
  <si>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</si>
  <si>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</si>
  <si>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</si>
  <si>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</si>
  <si>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</si>
  <si>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</si>
  <si>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</si>
  <si>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</si>
  <si>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</si>
  <si>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</si>
  <si>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</si>
  <si>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</si>
  <si>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</si>
  <si>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</si>
  <si>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</si>
  <si>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</si>
  <si>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</si>
  <si>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</si>
  <si>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</si>
  <si>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</si>
  <si>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</si>
  <si>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</si>
  <si>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</si>
  <si>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</si>
  <si>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</si>
  <si>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</si>
  <si>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</si>
  <si>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</si>
  <si>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</si>
  <si>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</si>
  <si>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</si>
  <si>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</si>
  <si>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</si>
  <si>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</si>
  <si>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</si>
  <si>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</si>
  <si>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</si>
  <si>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</si>
  <si>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</si>
  <si>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</si>
  <si>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</si>
  <si>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</si>
  <si>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</si>
  <si>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</si>
  <si>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</si>
  <si>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</si>
  <si>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</si>
  <si>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</si>
  <si>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</si>
  <si>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</si>
  <si>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</si>
  <si>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</si>
  <si>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</si>
  <si>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</si>
  <si>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</si>
  <si>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</si>
  <si>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</si>
  <si>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</si>
  <si>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</si>
  <si>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</si>
  <si>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</si>
  <si>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</si>
  <si>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</si>
  <si>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</si>
  <si>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</si>
  <si>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</si>
  <si>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</si>
  <si>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</si>
  <si>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</si>
  <si>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</si>
  <si>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</si>
  <si>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</si>
  <si>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</si>
  <si>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</si>
  <si>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</si>
  <si>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</si>
  <si>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</si>
  <si>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</si>
  <si>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</si>
  <si>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</si>
  <si>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</si>
  <si>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</si>
  <si>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</si>
  <si>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</si>
  <si>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</si>
  <si>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</si>
  <si>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</si>
  <si>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</si>
  <si>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</si>
  <si>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</si>
  <si>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</si>
  <si>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</si>
  <si>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</si>
  <si>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</si>
  <si>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</si>
  <si>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</si>
  <si>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</si>
  <si>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</si>
  <si>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</si>
  <si>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</si>
  <si>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</si>
  <si>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</si>
  <si>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</si>
  <si>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平成22年度で事業概成となり、当初供用開始から10年以上経過していますが、現在のところ改善の必要な個所はない状況です。今後は計画的な修繕・更新に取り組む必要があります。</t>
    <rPh sb="10" eb="12">
      <t>ガイセイ</t>
    </rPh>
    <rPh sb="38" eb="40">
      <t>ゲンザイ</t>
    </rPh>
    <phoneticPr fontId="4"/>
  </si>
  <si>
    <t>①経常収支比率は、100％を上回り、比較的健全な状況を維持していると考えられます。
③流動比率は、類似団体、全国平均をともに上回っていますが、保有現金は少なく、資金繰りが厳しい状況となっています。
④企業債残高対事業規模比率については、一般会計からの繰入金で賄っている状況ですので、今後、更なる経営改善を図ることが求められます。
⑤経費回収率は、料金改定を行ったことによりやや改善しましたが、類似団体、全国平均値を下回っています。今後もより一層、料金収入の確保及び料金水準の適正化、汚水処理費の削減が求められます。
⑥汚水処理原価は、類似団体、全国平均値より低く抑えられていますが、経費回収率は100％を下回っており、さらに費用の効率性を高めるよう、経費削減等の取り組みを実施する必要があります。
⑦施設利用率は、類似団体の平均値より低い状況であり、処理能力の40％以下となっているため、効率的な利用が必要です。
⑧水洗化率は、類似団体、全国平均値と比較してもまだまだ低い状況にあるため、更なる水洗化普及に直結する対策が必要です。</t>
    <rPh sb="173" eb="177">
      <t>リョウキンカイテイ</t>
    </rPh>
    <rPh sb="178" eb="179">
      <t>オコナ</t>
    </rPh>
    <rPh sb="188" eb="190">
      <t>カイゼン</t>
    </rPh>
    <rPh sb="196" eb="200">
      <t>ルイジダンタイ</t>
    </rPh>
    <rPh sb="291" eb="296">
      <t>ケイヒカイシュウリツ</t>
    </rPh>
    <rPh sb="302" eb="304">
      <t>シタマワ</t>
    </rPh>
    <phoneticPr fontId="4"/>
  </si>
  <si>
    <t>現在の建設事業は、将来における当市を取り巻く様々な要因や費用対効果を推計した結果、全体計画の見直しを図りましたが、人口減少や高齢者世帯の増加等により、下水道接続件数が増加しにくい状況にあります。
下水道事業の安定的な運営を図るため令和2年4月1日に地方公営企業法の全部適用を行い、さらに詳しい経営状況等の把握が可能となりました。また、令和3年度に策定した経営戦略をもとに、さらなる料金収入の確保や経費節減等の経営改善を行っていきます。</t>
    <rPh sb="167" eb="169">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</si>
</sst>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321-4DE0-85EF-C645EBF104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0.1</c:v>
                </c:pt>
                <c:pt idx="3">
                  <c:v>0.08</c:v>
                </c:pt>
                <c:pt idx="4">
                  <c:v>0.06</c:v>
                </c:pt>
              </c:numCache>
            </c:numRef>
          </c:val>
          <c:smooth val="0"/>
          <c:extLst>
            <c:ext xmlns:c16="http://schemas.microsoft.com/office/drawing/2014/chart" uri="{C3380CC4-5D6E-409C-BE32-E72D297353CC}">
              <c16:uniqueId val="{00000001-F321-4DE0-85EF-C645EBF104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41.11</c:v>
                </c:pt>
                <c:pt idx="2">
                  <c:v>39.67</c:v>
                </c:pt>
                <c:pt idx="3">
                  <c:v>39.67</c:v>
                </c:pt>
                <c:pt idx="4">
                  <c:v>38.22</c:v>
                </c:pt>
              </c:numCache>
            </c:numRef>
          </c:val>
          <c:extLst>
            <c:ext xmlns:c16="http://schemas.microsoft.com/office/drawing/2014/chart" uri="{C3380CC4-5D6E-409C-BE32-E72D297353CC}">
              <c16:uniqueId val="{00000000-6D6E-4F91-9C73-B8F0CA48A1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36.71</c:v>
                </c:pt>
                <c:pt idx="2">
                  <c:v>42.28</c:v>
                </c:pt>
                <c:pt idx="3">
                  <c:v>41.06</c:v>
                </c:pt>
                <c:pt idx="4">
                  <c:v>42.09</c:v>
                </c:pt>
              </c:numCache>
            </c:numRef>
          </c:val>
          <c:smooth val="0"/>
          <c:extLst>
            <c:ext xmlns:c16="http://schemas.microsoft.com/office/drawing/2014/chart" uri="{C3380CC4-5D6E-409C-BE32-E72D297353CC}">
              <c16:uniqueId val="{00000001-6D6E-4F91-9C73-B8F0CA48A1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62.68</c:v>
                </c:pt>
                <c:pt idx="2">
                  <c:v>64.72</c:v>
                </c:pt>
                <c:pt idx="3">
                  <c:v>66.13</c:v>
                </c:pt>
                <c:pt idx="4">
                  <c:v>66.760000000000005</c:v>
                </c:pt>
              </c:numCache>
            </c:numRef>
          </c:val>
          <c:extLst>
            <c:ext xmlns:c16="http://schemas.microsoft.com/office/drawing/2014/chart" uri="{C3380CC4-5D6E-409C-BE32-E72D297353CC}">
              <c16:uniqueId val="{00000000-E753-4B95-9737-707FD09A84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70.05</c:v>
                </c:pt>
                <c:pt idx="2">
                  <c:v>84.34</c:v>
                </c:pt>
                <c:pt idx="3">
                  <c:v>84.34</c:v>
                </c:pt>
                <c:pt idx="4">
                  <c:v>84.73</c:v>
                </c:pt>
              </c:numCache>
            </c:numRef>
          </c:val>
          <c:smooth val="0"/>
          <c:extLst>
            <c:ext xmlns:c16="http://schemas.microsoft.com/office/drawing/2014/chart" uri="{C3380CC4-5D6E-409C-BE32-E72D297353CC}">
              <c16:uniqueId val="{00000001-E753-4B95-9737-707FD09A84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103.11</c:v>
                </c:pt>
                <c:pt idx="2">
                  <c:v>106.52</c:v>
                </c:pt>
                <c:pt idx="3">
                  <c:v>102.15</c:v>
                </c:pt>
                <c:pt idx="4">
                  <c:v>104.37</c:v>
                </c:pt>
              </c:numCache>
            </c:numRef>
          </c:val>
          <c:extLst>
            <c:ext xmlns:c16="http://schemas.microsoft.com/office/drawing/2014/chart" uri="{C3380CC4-5D6E-409C-BE32-E72D297353CC}">
              <c16:uniqueId val="{00000000-C1F5-4532-B8C5-6414DE282E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100.3</c:v>
                </c:pt>
                <c:pt idx="2">
                  <c:v>106.09</c:v>
                </c:pt>
                <c:pt idx="3">
                  <c:v>106.44</c:v>
                </c:pt>
                <c:pt idx="4">
                  <c:v>107.11</c:v>
                </c:pt>
              </c:numCache>
            </c:numRef>
          </c:val>
          <c:smooth val="0"/>
          <c:extLst>
            <c:ext xmlns:c16="http://schemas.microsoft.com/office/drawing/2014/chart" uri="{C3380CC4-5D6E-409C-BE32-E72D297353CC}">
              <c16:uniqueId val="{00000001-C1F5-4532-B8C5-6414DE282E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3.89</c:v>
                </c:pt>
                <c:pt idx="2">
                  <c:v>7.78</c:v>
                </c:pt>
                <c:pt idx="3">
                  <c:v>11.67</c:v>
                </c:pt>
                <c:pt idx="4">
                  <c:v>15.56</c:v>
                </c:pt>
              </c:numCache>
            </c:numRef>
          </c:val>
          <c:extLst>
            <c:ext xmlns:c16="http://schemas.microsoft.com/office/drawing/2014/chart" uri="{C3380CC4-5D6E-409C-BE32-E72D297353CC}">
              <c16:uniqueId val="{00000000-E09D-4BAF-9877-02526D29E7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15.82</c:v>
                </c:pt>
                <c:pt idx="2">
                  <c:v>22.79</c:v>
                </c:pt>
                <c:pt idx="3">
                  <c:v>24.8</c:v>
                </c:pt>
                <c:pt idx="4">
                  <c:v>26.77</c:v>
                </c:pt>
              </c:numCache>
            </c:numRef>
          </c:val>
          <c:smooth val="0"/>
          <c:extLst>
            <c:ext xmlns:c16="http://schemas.microsoft.com/office/drawing/2014/chart" uri="{C3380CC4-5D6E-409C-BE32-E72D297353CC}">
              <c16:uniqueId val="{00000001-E09D-4BAF-9877-02526D29E7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135-4975-9F7C-05408CCFA2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0.01</c:v>
                </c:pt>
                <c:pt idx="3" formatCode="#,##0.00;&quot;△&quot;#,##0.00;&quot;-&quot;">
                  <c:v>0.02</c:v>
                </c:pt>
                <c:pt idx="4" formatCode="#,##0.00;&quot;△&quot;#,##0.00;&quot;-&quot;">
                  <c:v>7.0000000000000007E-2</c:v>
                </c:pt>
              </c:numCache>
            </c:numRef>
          </c:val>
          <c:smooth val="0"/>
          <c:extLst>
            <c:ext xmlns:c16="http://schemas.microsoft.com/office/drawing/2014/chart" uri="{C3380CC4-5D6E-409C-BE32-E72D297353CC}">
              <c16:uniqueId val="{00000001-6135-4975-9F7C-05408CCFA2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2D8-4F4E-A985-9675E03C67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254.91</c:v>
                </c:pt>
                <c:pt idx="2">
                  <c:v>69.42</c:v>
                </c:pt>
                <c:pt idx="3">
                  <c:v>72.86</c:v>
                </c:pt>
                <c:pt idx="4">
                  <c:v>69.540000000000006</c:v>
                </c:pt>
              </c:numCache>
            </c:numRef>
          </c:val>
          <c:smooth val="0"/>
          <c:extLst>
            <c:ext xmlns:c16="http://schemas.microsoft.com/office/drawing/2014/chart" uri="{C3380CC4-5D6E-409C-BE32-E72D297353CC}">
              <c16:uniqueId val="{00000001-C2D8-4F4E-A985-9675E03C67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23.41</c:v>
                </c:pt>
                <c:pt idx="2">
                  <c:v>59.04</c:v>
                </c:pt>
                <c:pt idx="3">
                  <c:v>64.069999999999993</c:v>
                </c:pt>
                <c:pt idx="4">
                  <c:v>78.069999999999993</c:v>
                </c:pt>
              </c:numCache>
            </c:numRef>
          </c:val>
          <c:extLst>
            <c:ext xmlns:c16="http://schemas.microsoft.com/office/drawing/2014/chart" uri="{C3380CC4-5D6E-409C-BE32-E72D297353CC}">
              <c16:uniqueId val="{00000000-F60F-4A5E-8A16-E4DE3E79EB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64.17</c:v>
                </c:pt>
                <c:pt idx="2">
                  <c:v>43.07</c:v>
                </c:pt>
                <c:pt idx="3">
                  <c:v>45.42</c:v>
                </c:pt>
                <c:pt idx="4">
                  <c:v>50.63</c:v>
                </c:pt>
              </c:numCache>
            </c:numRef>
          </c:val>
          <c:smooth val="0"/>
          <c:extLst>
            <c:ext xmlns:c16="http://schemas.microsoft.com/office/drawing/2014/chart" uri="{C3380CC4-5D6E-409C-BE32-E72D297353CC}">
              <c16:uniqueId val="{00000001-F60F-4A5E-8A16-E4DE3E79EB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191-4F54-823E-4256D45B5A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1209.45</c:v>
                </c:pt>
                <c:pt idx="2">
                  <c:v>1163.75</c:v>
                </c:pt>
                <c:pt idx="3">
                  <c:v>1195.47</c:v>
                </c:pt>
                <c:pt idx="4">
                  <c:v>1168.69</c:v>
                </c:pt>
              </c:numCache>
            </c:numRef>
          </c:val>
          <c:smooth val="0"/>
          <c:extLst>
            <c:ext xmlns:c16="http://schemas.microsoft.com/office/drawing/2014/chart" uri="{C3380CC4-5D6E-409C-BE32-E72D297353CC}">
              <c16:uniqueId val="{00000001-2191-4F54-823E-4256D45B5A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56.25</c:v>
                </c:pt>
                <c:pt idx="2">
                  <c:v>57.26</c:v>
                </c:pt>
                <c:pt idx="3">
                  <c:v>50.14</c:v>
                </c:pt>
                <c:pt idx="4">
                  <c:v>65.819999999999993</c:v>
                </c:pt>
              </c:numCache>
            </c:numRef>
          </c:val>
          <c:extLst>
            <c:ext xmlns:c16="http://schemas.microsoft.com/office/drawing/2014/chart" uri="{C3380CC4-5D6E-409C-BE32-E72D297353CC}">
              <c16:uniqueId val="{00000000-A3F1-4C1F-9057-2B8455ECB3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55.93</c:v>
                </c:pt>
                <c:pt idx="2">
                  <c:v>72.599999999999994</c:v>
                </c:pt>
                <c:pt idx="3">
                  <c:v>69.430000000000007</c:v>
                </c:pt>
                <c:pt idx="4">
                  <c:v>70.709999999999994</c:v>
                </c:pt>
              </c:numCache>
            </c:numRef>
          </c:val>
          <c:smooth val="0"/>
          <c:extLst>
            <c:ext xmlns:c16="http://schemas.microsoft.com/office/drawing/2014/chart" uri="{C3380CC4-5D6E-409C-BE32-E72D297353CC}">
              <c16:uniqueId val="{00000001-A3F1-4C1F-9057-2B8455ECB3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184.37</c:v>
                </c:pt>
                <c:pt idx="2">
                  <c:v>181.62</c:v>
                </c:pt>
                <c:pt idx="3">
                  <c:v>207.78</c:v>
                </c:pt>
                <c:pt idx="4">
                  <c:v>194.81</c:v>
                </c:pt>
              </c:numCache>
            </c:numRef>
          </c:val>
          <c:extLst>
            <c:ext xmlns:c16="http://schemas.microsoft.com/office/drawing/2014/chart" uri="{C3380CC4-5D6E-409C-BE32-E72D297353CC}">
              <c16:uniqueId val="{00000000-A6BA-4D28-89DB-824DFEDCE8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289.60000000000002</c:v>
                </c:pt>
                <c:pt idx="2">
                  <c:v>228.64</c:v>
                </c:pt>
                <c:pt idx="3">
                  <c:v>239.46</c:v>
                </c:pt>
                <c:pt idx="4">
                  <c:v>233.15</c:v>
                </c:pt>
              </c:numCache>
            </c:numRef>
          </c:val>
          <c:smooth val="0"/>
          <c:extLst>
            <c:ext xmlns:c16="http://schemas.microsoft.com/office/drawing/2014/chart" uri="{C3380CC4-5D6E-409C-BE32-E72D297353CC}">
              <c16:uniqueId val="{00000001-A6BA-4D28-89DB-824DFEDCE8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小林市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42944</v>
      </c>
      <c r="AM8" s="41"/>
      <c r="AN8" s="41"/>
      <c r="AO8" s="41"/>
      <c r="AP8" s="41"/>
      <c r="AQ8" s="41"/>
      <c r="AR8" s="41"/>
      <c r="AS8" s="41"/>
      <c r="AT8" s="34">
        <f>データ!T6</f>
        <v>562.95000000000005</v>
      </c>
      <c r="AU8" s="34"/>
      <c r="AV8" s="34"/>
      <c r="AW8" s="34"/>
      <c r="AX8" s="34"/>
      <c r="AY8" s="34"/>
      <c r="AZ8" s="34"/>
      <c r="BA8" s="34"/>
      <c r="BB8" s="34">
        <f>データ!U6</f>
        <v>76.28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64.03</v>
      </c>
      <c r="J10" s="34"/>
      <c r="K10" s="34"/>
      <c r="L10" s="34"/>
      <c r="M10" s="34"/>
      <c r="N10" s="34"/>
      <c r="O10" s="34"/>
      <c r="P10" s="34">
        <f>データ!P6</f>
        <v>3.36</v>
      </c>
      <c r="Q10" s="34"/>
      <c r="R10" s="34"/>
      <c r="S10" s="34"/>
      <c r="T10" s="34"/>
      <c r="U10" s="34"/>
      <c r="V10" s="34"/>
      <c r="W10" s="34">
        <f>データ!Q6</f>
        <v>89.31</v>
      </c>
      <c r="X10" s="34"/>
      <c r="Y10" s="34"/>
      <c r="Z10" s="34"/>
      <c r="AA10" s="34"/>
      <c r="AB10" s="34"/>
      <c r="AC10" s="34"/>
      <c r="AD10" s="41">
        <f>データ!R6</f>
        <v>2882</v>
      </c>
      <c r="AE10" s="41"/>
      <c r="AF10" s="41"/>
      <c r="AG10" s="41"/>
      <c r="AH10" s="41"/>
      <c r="AI10" s="41"/>
      <c r="AJ10" s="41"/>
      <c r="AK10" s="2"/>
      <c r="AL10" s="41">
        <f>データ!V6</f>
        <v>1420</v>
      </c>
      <c r="AM10" s="41"/>
      <c r="AN10" s="41"/>
      <c r="AO10" s="41"/>
      <c r="AP10" s="41"/>
      <c r="AQ10" s="41"/>
      <c r="AR10" s="41"/>
      <c r="AS10" s="41"/>
      <c r="AT10" s="34">
        <f>データ!W6</f>
        <v>0.7</v>
      </c>
      <c r="AU10" s="34"/>
      <c r="AV10" s="34"/>
      <c r="AW10" s="34"/>
      <c r="AX10" s="34"/>
      <c r="AY10" s="34"/>
      <c r="AZ10" s="34"/>
      <c r="BA10" s="34"/>
      <c r="BB10" s="34">
        <f>データ!X6</f>
        <v>2028.57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7ULGmSDJe7hMnGjZyr1VyMTpz43qVONivKG2LlzV7R2qCR4ntpn1I3gcEi7AX3ybu6Ou7ZLh1D+JSQd++CtJ0Q==" saltValue="Bz4KVdP58LcjZyIQt26cn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452050</v>
      </c>
      <c r="D6" s="19">
        <f t="shared" si="3"/>
        <v>46</v>
      </c>
      <c r="E6" s="19">
        <f t="shared" si="3"/>
        <v>17</v>
      </c>
      <c r="F6" s="19">
        <f t="shared" si="3"/>
        <v>4</v>
      </c>
      <c r="G6" s="19">
        <f t="shared" si="3"/>
        <v>0</v>
      </c>
      <c r="H6" s="19" t="str">
        <f t="shared" si="3"/>
        <v>宮崎県　小林市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64.03</v>
      </c>
      <c r="P6" s="20">
        <f t="shared" si="3"/>
        <v>3.36</v>
      </c>
      <c r="Q6" s="20">
        <f t="shared" si="3"/>
        <v>89.31</v>
      </c>
      <c r="R6" s="20">
        <f t="shared" si="3"/>
        <v>2882</v>
      </c>
      <c r="S6" s="20">
        <f t="shared" si="3"/>
        <v>42944</v>
      </c>
      <c r="T6" s="20">
        <f t="shared" si="3"/>
        <v>562.95000000000005</v>
      </c>
      <c r="U6" s="20">
        <f t="shared" si="3"/>
        <v>76.28</v>
      </c>
      <c r="V6" s="20">
        <f t="shared" si="3"/>
        <v>1420</v>
      </c>
      <c r="W6" s="20">
        <f t="shared" si="3"/>
        <v>0.7</v>
      </c>
      <c r="X6" s="20">
        <f t="shared" si="3"/>
        <v>2028.57</v>
      </c>
      <c r="Y6" s="21" t="str">
        <f>IF(Y7="",NA(),Y7)</f>
        <v>-</v>
      </c>
      <c r="Z6" s="21">
        <f t="shared" ref="Z6:AH6" si="4">IF(Z7="",NA(),Z7)</f>
        <v>103.11</v>
      </c>
      <c r="AA6" s="21">
        <f t="shared" si="4"/>
        <v>106.52</v>
      </c>
      <c r="AB6" s="21">
        <f t="shared" si="4"/>
        <v>102.15</v>
      </c>
      <c r="AC6" s="21">
        <f t="shared" si="4"/>
        <v>104.37</v>
      </c>
      <c r="AD6" s="21" t="str">
        <f t="shared" si="4"/>
        <v>-</v>
      </c>
      <c r="AE6" s="21">
        <f t="shared" si="4"/>
        <v>100.3</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254.91</v>
      </c>
      <c r="AQ6" s="21">
        <f t="shared" si="5"/>
        <v>69.42</v>
      </c>
      <c r="AR6" s="21">
        <f t="shared" si="5"/>
        <v>72.86</v>
      </c>
      <c r="AS6" s="21">
        <f t="shared" si="5"/>
        <v>69.540000000000006</v>
      </c>
      <c r="AT6" s="20" t="str">
        <f>IF(AT7="","",IF(AT7="-","【-】","【"&amp;SUBSTITUTE(TEXT(AT7,"#,##0.00"),"-","△")&amp;"】"))</f>
        <v>【65.73】</v>
      </c>
      <c r="AU6" s="21" t="str">
        <f>IF(AU7="",NA(),AU7)</f>
        <v>-</v>
      </c>
      <c r="AV6" s="21">
        <f t="shared" ref="AV6:BD6" si="6">IF(AV7="",NA(),AV7)</f>
        <v>23.41</v>
      </c>
      <c r="AW6" s="21">
        <f t="shared" si="6"/>
        <v>59.04</v>
      </c>
      <c r="AX6" s="21">
        <f t="shared" si="6"/>
        <v>64.069999999999993</v>
      </c>
      <c r="AY6" s="21">
        <f t="shared" si="6"/>
        <v>78.069999999999993</v>
      </c>
      <c r="AZ6" s="21" t="str">
        <f t="shared" si="6"/>
        <v>-</v>
      </c>
      <c r="BA6" s="21">
        <f t="shared" si="6"/>
        <v>64.17</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1209.45</v>
      </c>
      <c r="BM6" s="21">
        <f t="shared" si="7"/>
        <v>1163.75</v>
      </c>
      <c r="BN6" s="21">
        <f t="shared" si="7"/>
        <v>1195.47</v>
      </c>
      <c r="BO6" s="21">
        <f t="shared" si="7"/>
        <v>1168.69</v>
      </c>
      <c r="BP6" s="20" t="str">
        <f>IF(BP7="","",IF(BP7="-","【-】","【"&amp;SUBSTITUTE(TEXT(BP7,"#,##0.00"),"-","△")&amp;"】"))</f>
        <v>【1,156.82】</v>
      </c>
      <c r="BQ6" s="21" t="str">
        <f>IF(BQ7="",NA(),BQ7)</f>
        <v>-</v>
      </c>
      <c r="BR6" s="21">
        <f t="shared" ref="BR6:BZ6" si="8">IF(BR7="",NA(),BR7)</f>
        <v>56.25</v>
      </c>
      <c r="BS6" s="21">
        <f t="shared" si="8"/>
        <v>57.26</v>
      </c>
      <c r="BT6" s="21">
        <f t="shared" si="8"/>
        <v>50.14</v>
      </c>
      <c r="BU6" s="21">
        <f t="shared" si="8"/>
        <v>65.819999999999993</v>
      </c>
      <c r="BV6" s="21" t="str">
        <f t="shared" si="8"/>
        <v>-</v>
      </c>
      <c r="BW6" s="21">
        <f t="shared" si="8"/>
        <v>55.93</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184.37</v>
      </c>
      <c r="CD6" s="21">
        <f t="shared" si="9"/>
        <v>181.62</v>
      </c>
      <c r="CE6" s="21">
        <f t="shared" si="9"/>
        <v>207.78</v>
      </c>
      <c r="CF6" s="21">
        <f t="shared" si="9"/>
        <v>194.81</v>
      </c>
      <c r="CG6" s="21" t="str">
        <f t="shared" si="9"/>
        <v>-</v>
      </c>
      <c r="CH6" s="21">
        <f t="shared" si="9"/>
        <v>289.60000000000002</v>
      </c>
      <c r="CI6" s="21">
        <f t="shared" si="9"/>
        <v>228.64</v>
      </c>
      <c r="CJ6" s="21">
        <f t="shared" si="9"/>
        <v>239.46</v>
      </c>
      <c r="CK6" s="21">
        <f t="shared" si="9"/>
        <v>233.15</v>
      </c>
      <c r="CL6" s="20" t="str">
        <f>IF(CL7="","",IF(CL7="-","【-】","【"&amp;SUBSTITUTE(TEXT(CL7,"#,##0.00"),"-","△")&amp;"】"))</f>
        <v>【215.73】</v>
      </c>
      <c r="CM6" s="21" t="str">
        <f>IF(CM7="",NA(),CM7)</f>
        <v>-</v>
      </c>
      <c r="CN6" s="21">
        <f t="shared" ref="CN6:CV6" si="10">IF(CN7="",NA(),CN7)</f>
        <v>41.11</v>
      </c>
      <c r="CO6" s="21">
        <f t="shared" si="10"/>
        <v>39.67</v>
      </c>
      <c r="CP6" s="21">
        <f t="shared" si="10"/>
        <v>39.67</v>
      </c>
      <c r="CQ6" s="21">
        <f t="shared" si="10"/>
        <v>38.22</v>
      </c>
      <c r="CR6" s="21" t="str">
        <f t="shared" si="10"/>
        <v>-</v>
      </c>
      <c r="CS6" s="21">
        <f t="shared" si="10"/>
        <v>36.71</v>
      </c>
      <c r="CT6" s="21">
        <f t="shared" si="10"/>
        <v>42.28</v>
      </c>
      <c r="CU6" s="21">
        <f t="shared" si="10"/>
        <v>41.06</v>
      </c>
      <c r="CV6" s="21">
        <f t="shared" si="10"/>
        <v>42.09</v>
      </c>
      <c r="CW6" s="20" t="str">
        <f>IF(CW7="","",IF(CW7="-","【-】","【"&amp;SUBSTITUTE(TEXT(CW7,"#,##0.00"),"-","△")&amp;"】"))</f>
        <v>【43.28】</v>
      </c>
      <c r="CX6" s="21" t="str">
        <f>IF(CX7="",NA(),CX7)</f>
        <v>-</v>
      </c>
      <c r="CY6" s="21">
        <f t="shared" ref="CY6:DG6" si="11">IF(CY7="",NA(),CY7)</f>
        <v>62.68</v>
      </c>
      <c r="CZ6" s="21">
        <f t="shared" si="11"/>
        <v>64.72</v>
      </c>
      <c r="DA6" s="21">
        <f t="shared" si="11"/>
        <v>66.13</v>
      </c>
      <c r="DB6" s="21">
        <f t="shared" si="11"/>
        <v>66.760000000000005</v>
      </c>
      <c r="DC6" s="21" t="str">
        <f t="shared" si="11"/>
        <v>-</v>
      </c>
      <c r="DD6" s="21">
        <f t="shared" si="11"/>
        <v>70.05</v>
      </c>
      <c r="DE6" s="21">
        <f t="shared" si="11"/>
        <v>84.34</v>
      </c>
      <c r="DF6" s="21">
        <f t="shared" si="11"/>
        <v>84.34</v>
      </c>
      <c r="DG6" s="21">
        <f t="shared" si="11"/>
        <v>84.73</v>
      </c>
      <c r="DH6" s="20" t="str">
        <f>IF(DH7="","",IF(DH7="-","【-】","【"&amp;SUBSTITUTE(TEXT(DH7,"#,##0.00"),"-","△")&amp;"】"))</f>
        <v>【86.21】</v>
      </c>
      <c r="DI6" s="21" t="str">
        <f>IF(DI7="",NA(),DI7)</f>
        <v>-</v>
      </c>
      <c r="DJ6" s="21">
        <f t="shared" ref="DJ6:DR6" si="12">IF(DJ7="",NA(),DJ7)</f>
        <v>3.89</v>
      </c>
      <c r="DK6" s="21">
        <f t="shared" si="12"/>
        <v>7.78</v>
      </c>
      <c r="DL6" s="21">
        <f t="shared" si="12"/>
        <v>11.67</v>
      </c>
      <c r="DM6" s="21">
        <f t="shared" si="12"/>
        <v>15.56</v>
      </c>
      <c r="DN6" s="21" t="str">
        <f t="shared" si="12"/>
        <v>-</v>
      </c>
      <c r="DO6" s="21">
        <f t="shared" si="12"/>
        <v>15.82</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0.1</v>
      </c>
      <c r="EM6" s="21">
        <f t="shared" si="14"/>
        <v>0.08</v>
      </c>
      <c r="EN6" s="21">
        <f t="shared" si="14"/>
        <v>0.06</v>
      </c>
      <c r="EO6" s="20" t="str">
        <f>IF(EO7="","",IF(EO7="-","【-】","【"&amp;SUBSTITUTE(TEXT(EO7,"#,##0.00"),"-","△")&amp;"】"))</f>
        <v>【0.11】</v>
      </c>
    </row>
    <row r="7" spans="1:148" s="22" customFormat="1" x14ac:dyDescent="0.2">
      <c r="A7" s="14"/>
      <c r="B7" s="23">
        <v>2023</v>
      </c>
      <c r="C7" s="23">
        <v>452050</v>
      </c>
      <c r="D7" s="23">
        <v>46</v>
      </c>
      <c r="E7" s="23">
        <v>17</v>
      </c>
      <c r="F7" s="23">
        <v>4</v>
      </c>
      <c r="G7" s="23">
        <v>0</v>
      </c>
      <c r="H7" s="23" t="s">
        <v>96</v>
      </c>
      <c r="I7" s="23" t="s">
        <v>97</v>
      </c>
      <c r="J7" s="23" t="s">
        <v>98</v>
      </c>
      <c r="K7" s="23" t="s">
        <v>99</v>
      </c>
      <c r="L7" s="23" t="s">
        <v>100</v>
      </c>
      <c r="M7" s="23" t="s">
        <v>101</v>
      </c>
      <c r="N7" s="24" t="s">
        <v>102</v>
      </c>
      <c r="O7" s="24">
        <v>64.03</v>
      </c>
      <c r="P7" s="24">
        <v>3.36</v>
      </c>
      <c r="Q7" s="24">
        <v>89.31</v>
      </c>
      <c r="R7" s="24">
        <v>2882</v>
      </c>
      <c r="S7" s="24">
        <v>42944</v>
      </c>
      <c r="T7" s="24">
        <v>562.95000000000005</v>
      </c>
      <c r="U7" s="24">
        <v>76.28</v>
      </c>
      <c r="V7" s="24">
        <v>1420</v>
      </c>
      <c r="W7" s="24">
        <v>0.7</v>
      </c>
      <c r="X7" s="24">
        <v>2028.57</v>
      </c>
      <c r="Y7" s="24" t="s">
        <v>102</v>
      </c>
      <c r="Z7" s="24">
        <v>103.11</v>
      </c>
      <c r="AA7" s="24">
        <v>106.52</v>
      </c>
      <c r="AB7" s="24">
        <v>102.15</v>
      </c>
      <c r="AC7" s="24">
        <v>104.37</v>
      </c>
      <c r="AD7" s="24" t="s">
        <v>102</v>
      </c>
      <c r="AE7" s="24">
        <v>100.3</v>
      </c>
      <c r="AF7" s="24">
        <v>106.09</v>
      </c>
      <c r="AG7" s="24">
        <v>106.44</v>
      </c>
      <c r="AH7" s="24">
        <v>107.11</v>
      </c>
      <c r="AI7" s="24">
        <v>105.09</v>
      </c>
      <c r="AJ7" s="24" t="s">
        <v>102</v>
      </c>
      <c r="AK7" s="24">
        <v>0</v>
      </c>
      <c r="AL7" s="24">
        <v>0</v>
      </c>
      <c r="AM7" s="24">
        <v>0</v>
      </c>
      <c r="AN7" s="24">
        <v>0</v>
      </c>
      <c r="AO7" s="24" t="s">
        <v>102</v>
      </c>
      <c r="AP7" s="24">
        <v>254.91</v>
      </c>
      <c r="AQ7" s="24">
        <v>69.42</v>
      </c>
      <c r="AR7" s="24">
        <v>72.86</v>
      </c>
      <c r="AS7" s="24">
        <v>69.540000000000006</v>
      </c>
      <c r="AT7" s="24">
        <v>65.73</v>
      </c>
      <c r="AU7" s="24" t="s">
        <v>102</v>
      </c>
      <c r="AV7" s="24">
        <v>23.41</v>
      </c>
      <c r="AW7" s="24">
        <v>59.04</v>
      </c>
      <c r="AX7" s="24">
        <v>64.069999999999993</v>
      </c>
      <c r="AY7" s="24">
        <v>78.069999999999993</v>
      </c>
      <c r="AZ7" s="24" t="s">
        <v>102</v>
      </c>
      <c r="BA7" s="24">
        <v>64.17</v>
      </c>
      <c r="BB7" s="24">
        <v>43.07</v>
      </c>
      <c r="BC7" s="24">
        <v>45.42</v>
      </c>
      <c r="BD7" s="24">
        <v>50.63</v>
      </c>
      <c r="BE7" s="24">
        <v>48.91</v>
      </c>
      <c r="BF7" s="24" t="s">
        <v>102</v>
      </c>
      <c r="BG7" s="24">
        <v>0</v>
      </c>
      <c r="BH7" s="24">
        <v>0</v>
      </c>
      <c r="BI7" s="24">
        <v>0</v>
      </c>
      <c r="BJ7" s="24">
        <v>0</v>
      </c>
      <c r="BK7" s="24" t="s">
        <v>102</v>
      </c>
      <c r="BL7" s="24">
        <v>1209.45</v>
      </c>
      <c r="BM7" s="24">
        <v>1163.75</v>
      </c>
      <c r="BN7" s="24">
        <v>1195.47</v>
      </c>
      <c r="BO7" s="24">
        <v>1168.69</v>
      </c>
      <c r="BP7" s="24">
        <v>1156.82</v>
      </c>
      <c r="BQ7" s="24" t="s">
        <v>102</v>
      </c>
      <c r="BR7" s="24">
        <v>56.25</v>
      </c>
      <c r="BS7" s="24">
        <v>57.26</v>
      </c>
      <c r="BT7" s="24">
        <v>50.14</v>
      </c>
      <c r="BU7" s="24">
        <v>65.819999999999993</v>
      </c>
      <c r="BV7" s="24" t="s">
        <v>102</v>
      </c>
      <c r="BW7" s="24">
        <v>55.93</v>
      </c>
      <c r="BX7" s="24">
        <v>72.599999999999994</v>
      </c>
      <c r="BY7" s="24">
        <v>69.430000000000007</v>
      </c>
      <c r="BZ7" s="24">
        <v>70.709999999999994</v>
      </c>
      <c r="CA7" s="24">
        <v>75.33</v>
      </c>
      <c r="CB7" s="24" t="s">
        <v>102</v>
      </c>
      <c r="CC7" s="24">
        <v>184.37</v>
      </c>
      <c r="CD7" s="24">
        <v>181.62</v>
      </c>
      <c r="CE7" s="24">
        <v>207.78</v>
      </c>
      <c r="CF7" s="24">
        <v>194.81</v>
      </c>
      <c r="CG7" s="24" t="s">
        <v>102</v>
      </c>
      <c r="CH7" s="24">
        <v>289.60000000000002</v>
      </c>
      <c r="CI7" s="24">
        <v>228.64</v>
      </c>
      <c r="CJ7" s="24">
        <v>239.46</v>
      </c>
      <c r="CK7" s="24">
        <v>233.15</v>
      </c>
      <c r="CL7" s="24">
        <v>215.73</v>
      </c>
      <c r="CM7" s="24" t="s">
        <v>102</v>
      </c>
      <c r="CN7" s="24">
        <v>41.11</v>
      </c>
      <c r="CO7" s="24">
        <v>39.67</v>
      </c>
      <c r="CP7" s="24">
        <v>39.67</v>
      </c>
      <c r="CQ7" s="24">
        <v>38.22</v>
      </c>
      <c r="CR7" s="24" t="s">
        <v>102</v>
      </c>
      <c r="CS7" s="24">
        <v>36.71</v>
      </c>
      <c r="CT7" s="24">
        <v>42.28</v>
      </c>
      <c r="CU7" s="24">
        <v>41.06</v>
      </c>
      <c r="CV7" s="24">
        <v>42.09</v>
      </c>
      <c r="CW7" s="24">
        <v>43.28</v>
      </c>
      <c r="CX7" s="24" t="s">
        <v>102</v>
      </c>
      <c r="CY7" s="24">
        <v>62.68</v>
      </c>
      <c r="CZ7" s="24">
        <v>64.72</v>
      </c>
      <c r="DA7" s="24">
        <v>66.13</v>
      </c>
      <c r="DB7" s="24">
        <v>66.760000000000005</v>
      </c>
      <c r="DC7" s="24" t="s">
        <v>102</v>
      </c>
      <c r="DD7" s="24">
        <v>70.05</v>
      </c>
      <c r="DE7" s="24">
        <v>84.34</v>
      </c>
      <c r="DF7" s="24">
        <v>84.34</v>
      </c>
      <c r="DG7" s="24">
        <v>84.73</v>
      </c>
      <c r="DH7" s="24">
        <v>86.21</v>
      </c>
      <c r="DI7" s="24" t="s">
        <v>102</v>
      </c>
      <c r="DJ7" s="24">
        <v>3.89</v>
      </c>
      <c r="DK7" s="24">
        <v>7.78</v>
      </c>
      <c r="DL7" s="24">
        <v>11.67</v>
      </c>
      <c r="DM7" s="24">
        <v>15.56</v>
      </c>
      <c r="DN7" s="24" t="s">
        <v>102</v>
      </c>
      <c r="DO7" s="24">
        <v>15.82</v>
      </c>
      <c r="DP7" s="24">
        <v>22.79</v>
      </c>
      <c r="DQ7" s="24">
        <v>24.8</v>
      </c>
      <c r="DR7" s="24">
        <v>26.77</v>
      </c>
      <c r="DS7" s="24">
        <v>29.62</v>
      </c>
      <c r="DT7" s="24" t="s">
        <v>102</v>
      </c>
      <c r="DU7" s="24">
        <v>0</v>
      </c>
      <c r="DV7" s="24">
        <v>0</v>
      </c>
      <c r="DW7" s="24">
        <v>0</v>
      </c>
      <c r="DX7" s="24">
        <v>0</v>
      </c>
      <c r="DY7" s="24" t="s">
        <v>102</v>
      </c>
      <c r="DZ7" s="24">
        <v>0</v>
      </c>
      <c r="EA7" s="24">
        <v>0.01</v>
      </c>
      <c r="EB7" s="24">
        <v>0.02</v>
      </c>
      <c r="EC7" s="24">
        <v>7.0000000000000007E-2</v>
      </c>
      <c r="ED7" s="24">
        <v>0.09</v>
      </c>
      <c r="EE7" s="24" t="s">
        <v>102</v>
      </c>
      <c r="EF7" s="24">
        <v>0</v>
      </c>
      <c r="EG7" s="24">
        <v>0</v>
      </c>
      <c r="EH7" s="24">
        <v>0</v>
      </c>
      <c r="EI7" s="24">
        <v>0</v>
      </c>
      <c r="EJ7" s="24" t="s">
        <v>102</v>
      </c>
      <c r="EK7" s="24">
        <v>0.02</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2025-01-30T06:40:08Z</cp:lastPrinted>
  <dcterms:created xsi:type="dcterms:W3CDTF">2025-01-24T07:14:44Z</dcterms:created>
  <dcterms:modified xsi:type="dcterms:W3CDTF">2025-02-28T00:09:08Z</dcterms:modified>
  <cp:category/>
</cp:coreProperties>
</file>