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農集排\"/>
    </mc:Choice>
  </mc:AlternateContent>
  <xr:revisionPtr revIDLastSave="0" documentId="13_ncr:1_{6C3C5060-FC11-4F16-BE69-D02331B9349F}" xr6:coauthVersionLast="47" xr6:coauthVersionMax="47" xr10:uidLastSave="{00000000-0000-0000-0000-000000000000}"/>
  <workbookProtection workbookAlgorithmName="SHA-512" workbookHashValue="9gOOttbcLWyDSTNQPriaJRSajkz0UqC5s912Qt0nZlmRZyAkys3vtKm7d2FB8cX5jUFUBiG9W1Fmj/kuaBY+7w==" workbookSaltValue="OJEaqyHdmetWuawi5h2K8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G85" i="4"/>
  <c r="F85" i="4"/>
  <c r="BB10" i="4"/>
  <c r="AT10" i="4"/>
  <c r="BB8" i="4"/>
  <c r="AT8" i="4"/>
  <c r="W8" i="4"/>
  <c r="P8" i="4"/>
</calcChain>
</file>

<file path=xl/sharedStrings.xml><?xml version="1.0" encoding="utf-8"?>
<sst xmlns="http://schemas.openxmlformats.org/spreadsheetml/2006/main" count="231" uniqueCount="114">
  <si>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</si>
  <si>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</si>
  <si>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</si>
  <si>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</si>
  <si>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</si>
  <si>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</si>
  <si>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</si>
  <si>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</si>
  <si>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</si>
  <si>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</si>
  <si>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</si>
  <si>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</si>
  <si>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</si>
  <si>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</si>
  <si>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</si>
  <si>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</si>
  <si>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</si>
  <si>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</si>
  <si>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</si>
  <si>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</si>
  <si>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</si>
  <si>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</si>
  <si>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</si>
  <si>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</si>
  <si>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</si>
  <si>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</si>
  <si>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</si>
  <si>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</si>
  <si>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</si>
  <si>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</si>
  <si>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</si>
  <si>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</si>
  <si>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</si>
  <si>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</si>
  <si>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</si>
  <si>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</si>
  <si>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</si>
  <si>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</si>
  <si>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</si>
  <si>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</si>
  <si>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</si>
  <si>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</si>
  <si>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</si>
  <si>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</si>
  <si>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</si>
  <si>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</si>
  <si>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</si>
  <si>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</si>
  <si>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</si>
  <si>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</si>
  <si>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</si>
  <si>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</si>
  <si>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</si>
  <si>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</si>
  <si>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</si>
  <si>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</si>
  <si>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</si>
  <si>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</si>
  <si>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</si>
  <si>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</si>
  <si>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</si>
  <si>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</si>
  <si>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</si>
  <si>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</si>
  <si>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</si>
  <si>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</si>
  <si>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</si>
  <si>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</si>
  <si>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</si>
  <si>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</si>
  <si>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</si>
  <si>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</si>
  <si>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</si>
  <si>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</si>
  <si>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</si>
  <si>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</si>
  <si>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</si>
  <si>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</si>
  <si>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</si>
  <si>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</si>
  <si>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</si>
  <si>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</si>
  <si>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</si>
  <si>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</si>
  <si>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</si>
  <si>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</si>
  <si>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</si>
  <si>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</si>
  <si>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</si>
  <si>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</si>
  <si>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</si>
  <si>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</si>
  <si>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</si>
  <si>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</si>
  <si>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</si>
  <si>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宮崎県　宮崎市</t>
  </si>
  <si>
    <t>法適用</t>
  </si>
  <si>
    <t>下水道事業</t>
  </si>
  <si>
    <t>農業集落排水</t>
  </si>
  <si>
    <t>F1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</si>
  <si>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</si>
  <si>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</si>
  <si>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</si>
  <si>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</si>
  <si>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</si>
  <si>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</si>
  <si>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</si>
  <si>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</si>
  <si>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</si>
  <si>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</si>
  <si>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</si>
  <si>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①「有形固定資産減価償却率」は、類似団体平均や全国平均よりも高くなっており、今後も年々上昇していくと見込まれます。
　②「管渠老朽化率」と③「管渠改善率」は平成4年に供用を開始しており、法定耐用年数の経過による管渠の更新はないため、いずれも「0」(ゼロ)となっています。</t>
  </si>
  <si>
    <t>●経営の健全性について
　①「経常収支比率」は、100％以上を維持していますが、収支不足分を一般会計からの繰入金で賄っているためであり、⑤「経費回収率」は、100％を下回る水準が続いています。令和７年度より使用料の改定が行われますが、独立採算制の観点から、今後も使用料の定期的な見直しの検討が必要です。
　累積欠損金はなく、③「流動比率」は、昨年度より上昇し、類似団体平均や全国平均より高い水準ではありますが、100％を下回っています。
　④「企業債残高対事業規模比率」は企業債現在高に対する一般会計からの繰出基準割合が100％となったため「0」となっています。
●効率性について
　⑥「汚水処理原価」は昨年度より下降し、全国平均や類似団体平均を大きく下回っています。
　⑦「施設利用率」は、類似団体平均や全国平均より低くなっており、公共下水道への接続等、より効率的な施設運営を検討する必要があります。　
　⑧「水洗化率」は、上昇しましたが、類似団体平均より低い水準で推移しているため、引き続き未接続世帯への広報・啓発に取り組んでいく必要があります。</t>
  </si>
  <si>
    <t>　農業集落排水事業は、施設規模も小さく、集落が点在するなど効率性が低い状況のなか、「有形固定資産減価償却率」が上昇し経年化が進んでいることから、施設の機能診断を行い、費用対効果を検証のうえ、公共下水道へ接続するなどの施設の統廃合を検討することとしています。
　なお、経営においては、使用料で事業費を賄うことができないため、一般会計からの多額の繰入金に依存していましたが、令和7年度からの使用料改定（平均改定率19.71％）により、経費回収率などが改善される見込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</si>
</sst>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89-4575-A8B0-5A098866AE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9F89-4575-A8B0-5A098866AE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44.16</c:v>
                </c:pt>
                <c:pt idx="1">
                  <c:v>44.93</c:v>
                </c:pt>
                <c:pt idx="2">
                  <c:v>45.17</c:v>
                </c:pt>
                <c:pt idx="3">
                  <c:v>45.78</c:v>
                </c:pt>
                <c:pt idx="4">
                  <c:v>46.08</c:v>
                </c:pt>
              </c:numCache>
            </c:numRef>
          </c:val>
          <c:extLst>
            <c:ext xmlns:c16="http://schemas.microsoft.com/office/drawing/2014/chart" uri="{C3380CC4-5D6E-409C-BE32-E72D297353CC}">
              <c16:uniqueId val="{00000000-D21D-44B4-8A29-05AE5F3E788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D21D-44B4-8A29-05AE5F3E788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83.79</c:v>
                </c:pt>
                <c:pt idx="1">
                  <c:v>84.09</c:v>
                </c:pt>
                <c:pt idx="2">
                  <c:v>84.56</c:v>
                </c:pt>
                <c:pt idx="3">
                  <c:v>85.87</c:v>
                </c:pt>
                <c:pt idx="4">
                  <c:v>86.42</c:v>
                </c:pt>
              </c:numCache>
            </c:numRef>
          </c:val>
          <c:extLst>
            <c:ext xmlns:c16="http://schemas.microsoft.com/office/drawing/2014/chart" uri="{C3380CC4-5D6E-409C-BE32-E72D297353CC}">
              <c16:uniqueId val="{00000000-9511-4177-BB4D-EDF2E2D45B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9511-4177-BB4D-EDF2E2D45B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103.67</c:v>
                </c:pt>
                <c:pt idx="1">
                  <c:v>103.63</c:v>
                </c:pt>
                <c:pt idx="2">
                  <c:v>103.12</c:v>
                </c:pt>
                <c:pt idx="3">
                  <c:v>106.34</c:v>
                </c:pt>
                <c:pt idx="4">
                  <c:v>108.06</c:v>
                </c:pt>
              </c:numCache>
            </c:numRef>
          </c:val>
          <c:extLst>
            <c:ext xmlns:c16="http://schemas.microsoft.com/office/drawing/2014/chart" uri="{C3380CC4-5D6E-409C-BE32-E72D297353CC}">
              <c16:uniqueId val="{00000000-31F6-488D-8DBC-D6A952AECB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31F6-488D-8DBC-D6A952AECBF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37.51</c:v>
                </c:pt>
                <c:pt idx="1">
                  <c:v>39.64</c:v>
                </c:pt>
                <c:pt idx="2">
                  <c:v>41.71</c:v>
                </c:pt>
                <c:pt idx="3">
                  <c:v>43.68</c:v>
                </c:pt>
                <c:pt idx="4">
                  <c:v>45.67</c:v>
                </c:pt>
              </c:numCache>
            </c:numRef>
          </c:val>
          <c:extLst>
            <c:ext xmlns:c16="http://schemas.microsoft.com/office/drawing/2014/chart" uri="{C3380CC4-5D6E-409C-BE32-E72D297353CC}">
              <c16:uniqueId val="{00000000-EF88-4CE6-84DE-C859221B50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EF88-4CE6-84DE-C859221B50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BF-4701-8152-DC6BF8F279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5BF-4701-8152-DC6BF8F279F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7D-4F47-87AD-9B90D3F2A3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687D-4F47-87AD-9B90D3F2A3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58.71</c:v>
                </c:pt>
                <c:pt idx="1">
                  <c:v>68.19</c:v>
                </c:pt>
                <c:pt idx="2">
                  <c:v>70.87</c:v>
                </c:pt>
                <c:pt idx="3">
                  <c:v>78.5</c:v>
                </c:pt>
                <c:pt idx="4">
                  <c:v>82.95</c:v>
                </c:pt>
              </c:numCache>
            </c:numRef>
          </c:val>
          <c:extLst>
            <c:ext xmlns:c16="http://schemas.microsoft.com/office/drawing/2014/chart" uri="{C3380CC4-5D6E-409C-BE32-E72D297353CC}">
              <c16:uniqueId val="{00000000-9B0A-4BAC-8462-8816AFF813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9B0A-4BAC-8462-8816AFF813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4F-465F-8064-B0A2B141D9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CE4F-465F-8064-B0A2B141D9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71.41</c:v>
                </c:pt>
                <c:pt idx="1">
                  <c:v>62.3</c:v>
                </c:pt>
                <c:pt idx="2">
                  <c:v>69.59</c:v>
                </c:pt>
                <c:pt idx="3">
                  <c:v>66.239999999999995</c:v>
                </c:pt>
                <c:pt idx="4">
                  <c:v>67.87</c:v>
                </c:pt>
              </c:numCache>
            </c:numRef>
          </c:val>
          <c:extLst>
            <c:ext xmlns:c16="http://schemas.microsoft.com/office/drawing/2014/chart" uri="{C3380CC4-5D6E-409C-BE32-E72D297353CC}">
              <c16:uniqueId val="{00000000-6D17-43C8-9350-EDD7A348DA8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6D17-43C8-9350-EDD7A348DA8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171.87</c:v>
                </c:pt>
                <c:pt idx="1">
                  <c:v>196.86</c:v>
                </c:pt>
                <c:pt idx="2">
                  <c:v>176.02</c:v>
                </c:pt>
                <c:pt idx="3">
                  <c:v>184.89</c:v>
                </c:pt>
                <c:pt idx="4">
                  <c:v>180.45</c:v>
                </c:pt>
              </c:numCache>
            </c:numRef>
          </c:val>
          <c:extLst>
            <c:ext xmlns:c16="http://schemas.microsoft.com/office/drawing/2014/chart" uri="{C3380CC4-5D6E-409C-BE32-E72D297353CC}">
              <c16:uniqueId val="{00000000-AA7D-4E91-9A92-040113CDDA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AA7D-4E91-9A92-040113CDDA8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86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005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9724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7443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86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005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724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7443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286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4578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4870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899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【104.44】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618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【124.06】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8337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【42.02】</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6056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【785.10】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6056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【87.54】</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8337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【49.87】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618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【271.15】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2899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【56.93】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957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342120"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3541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宮崎市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自治体職員</v>
      </c>
      <c r="AE8" s="34"/>
      <c r="AF8" s="34"/>
      <c r="AG8" s="34"/>
      <c r="AH8" s="34"/>
      <c r="AI8" s="34"/>
      <c r="AJ8" s="34"/>
      <c r="AK8" s="3"/>
      <c r="AL8" s="35">
        <f>データ!S6</f>
        <v>397406</v>
      </c>
      <c r="AM8" s="35"/>
      <c r="AN8" s="35"/>
      <c r="AO8" s="35"/>
      <c r="AP8" s="35"/>
      <c r="AQ8" s="35"/>
      <c r="AR8" s="35"/>
      <c r="AS8" s="35"/>
      <c r="AT8" s="36">
        <f>データ!T6</f>
        <v>643.57000000000005</v>
      </c>
      <c r="AU8" s="36"/>
      <c r="AV8" s="36"/>
      <c r="AW8" s="36"/>
      <c r="AX8" s="36"/>
      <c r="AY8" s="36"/>
      <c r="AZ8" s="36"/>
      <c r="BA8" s="36"/>
      <c r="BB8" s="36">
        <f>データ!U6</f>
        <v>617.5</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5</v>
      </c>
      <c r="BC9" s="29"/>
      <c r="BD9" s="29"/>
      <c r="BE9" s="29"/>
      <c r="BF9" s="29"/>
      <c r="BG9" s="29"/>
      <c r="BH9" s="29"/>
      <c r="BI9" s="29"/>
      <c r="BJ9" s="3"/>
      <c r="BK9" s="3"/>
      <c r="BL9" s="41" t="s">
        <v>32</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69.55</v>
      </c>
      <c r="J10" s="36"/>
      <c r="K10" s="36"/>
      <c r="L10" s="36"/>
      <c r="M10" s="36"/>
      <c r="N10" s="36"/>
      <c r="O10" s="36"/>
      <c r="P10" s="36">
        <f>データ!P6</f>
        <v>3.23</v>
      </c>
      <c r="Q10" s="36"/>
      <c r="R10" s="36"/>
      <c r="S10" s="36"/>
      <c r="T10" s="36"/>
      <c r="U10" s="36"/>
      <c r="V10" s="36"/>
      <c r="W10" s="36">
        <f>データ!Q6</f>
        <v>94.31</v>
      </c>
      <c r="X10" s="36"/>
      <c r="Y10" s="36"/>
      <c r="Z10" s="36"/>
      <c r="AA10" s="36"/>
      <c r="AB10" s="36"/>
      <c r="AC10" s="36"/>
      <c r="AD10" s="35">
        <f>データ!R6</f>
        <v>2430</v>
      </c>
      <c r="AE10" s="35"/>
      <c r="AF10" s="35"/>
      <c r="AG10" s="35"/>
      <c r="AH10" s="35"/>
      <c r="AI10" s="35"/>
      <c r="AJ10" s="35"/>
      <c r="AK10" s="2"/>
      <c r="AL10" s="35">
        <f>データ!V6</f>
        <v>12760</v>
      </c>
      <c r="AM10" s="35"/>
      <c r="AN10" s="35"/>
      <c r="AO10" s="35"/>
      <c r="AP10" s="35"/>
      <c r="AQ10" s="35"/>
      <c r="AR10" s="35"/>
      <c r="AS10" s="35"/>
      <c r="AT10" s="36">
        <f>データ!W6</f>
        <v>7.46</v>
      </c>
      <c r="AU10" s="36"/>
      <c r="AV10" s="36"/>
      <c r="AW10" s="36"/>
      <c r="AX10" s="36"/>
      <c r="AY10" s="36"/>
      <c r="AZ10" s="36"/>
      <c r="BA10" s="36"/>
      <c r="BB10" s="36">
        <f>データ!X6</f>
        <v>1710.46</v>
      </c>
      <c r="BC10" s="36"/>
      <c r="BD10" s="36"/>
      <c r="BE10" s="36"/>
      <c r="BF10" s="36"/>
      <c r="BG10" s="36"/>
      <c r="BH10" s="36"/>
      <c r="BI10" s="36"/>
      <c r="BJ10" s="2"/>
      <c r="BK10" s="2"/>
      <c r="BL10" s="45" t="s">
        <v>35</v>
      </c>
      <c r="BM10" s="46"/>
      <c r="BN10" s="47" t="s">
        <v>37</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38</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39</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13</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12</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42</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43</v>
      </c>
      <c r="C84" s="6"/>
      <c r="D84" s="6"/>
      <c r="E84" s="6" t="s">
        <v>45</v>
      </c>
      <c r="F84" s="6" t="s">
        <v>46</v>
      </c>
      <c r="G84" s="6" t="s">
        <v>47</v>
      </c>
      <c r="H84" s="6" t="s">
        <v>40</v>
      </c>
      <c r="I84" s="6" t="s">
        <v>11</v>
      </c>
      <c r="J84" s="6" t="s">
        <v>48</v>
      </c>
      <c r="K84" s="6" t="s">
        <v>49</v>
      </c>
      <c r="L84" s="6" t="s">
        <v>4</v>
      </c>
      <c r="M84" s="6" t="s">
        <v>33</v>
      </c>
      <c r="N84" s="6" t="s">
        <v>51</v>
      </c>
      <c r="O84" s="6" t="s">
        <v>53</v>
      </c>
    </row>
    <row r="85" spans="1:78" hidden="1" x14ac:dyDescent="0.2">
      <c r="B85" s="6"/>
      <c r="C85" s="6"/>
      <c r="D85" s="6"/>
      <c r="E85" s="6" t="str">
        <f>データ!AI6</f>
        <v>【104.44】</v>
      </c>
      <c r="F85" s="6" t="str">
        <f>データ!AT6</f>
        <v>【124.06】</v>
      </c>
      <c r="G85" s="6" t="str">
        <f>データ!BE6</f>
        <v>【42.02】</v>
      </c>
      <c r="H85" s="6" t="str">
        <f>データ!BP6</f>
        <v>【785.10】</v>
      </c>
      <c r="I85" s="6" t="str">
        <f>データ!CA6</f>
        <v>【56.93】</v>
      </c>
      <c r="J85" s="6" t="str">
        <f>データ!CL6</f>
        <v>【271.15】</v>
      </c>
      <c r="K85" s="6" t="str">
        <f>データ!CW6</f>
        <v>【49.87】</v>
      </c>
      <c r="L85" s="6" t="str">
        <f>データ!DH6</f>
        <v>【87.54】</v>
      </c>
      <c r="M85" s="6" t="str">
        <f>データ!DS6</f>
        <v>【28.42】</v>
      </c>
      <c r="N85" s="6" t="str">
        <f>データ!ED6</f>
        <v>【0.08】</v>
      </c>
      <c r="O85" s="6" t="str">
        <f>データ!EO6</f>
        <v>【0.02】</v>
      </c>
    </row>
  </sheetData>
  <sheetProtection algorithmName="SHA-512" hashValue="0PM7oebbjXg0tJ4v7Rta2+Pmpr+aXLy+myDqv1TQ+8lV3zVC7RE/LO1mYy9adDlucV9/Zgc+8s5viqNEKicCFw==" saltValue="OBKb8wIt7v69xEZ8W+rp+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2</v>
      </c>
      <c r="C3" s="16" t="s">
        <v>57</v>
      </c>
      <c r="D3" s="16" t="s">
        <v>58</v>
      </c>
      <c r="E3" s="16" t="s">
        <v>7</v>
      </c>
      <c r="F3" s="16" t="s">
        <v>6</v>
      </c>
      <c r="G3" s="16" t="s">
        <v>25</v>
      </c>
      <c r="H3" s="73" t="s">
        <v>59</v>
      </c>
      <c r="I3" s="74"/>
      <c r="J3" s="74"/>
      <c r="K3" s="74"/>
      <c r="L3" s="74"/>
      <c r="M3" s="74"/>
      <c r="N3" s="74"/>
      <c r="O3" s="74"/>
      <c r="P3" s="74"/>
      <c r="Q3" s="74"/>
      <c r="R3" s="74"/>
      <c r="S3" s="74"/>
      <c r="T3" s="74"/>
      <c r="U3" s="74"/>
      <c r="V3" s="74"/>
      <c r="W3" s="74"/>
      <c r="X3" s="75"/>
      <c r="Y3" s="71" t="s">
        <v>52</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60</v>
      </c>
      <c r="B4" s="17"/>
      <c r="C4" s="17"/>
      <c r="D4" s="17"/>
      <c r="E4" s="17"/>
      <c r="F4" s="17"/>
      <c r="G4" s="17"/>
      <c r="H4" s="76"/>
      <c r="I4" s="77"/>
      <c r="J4" s="77"/>
      <c r="K4" s="77"/>
      <c r="L4" s="77"/>
      <c r="M4" s="77"/>
      <c r="N4" s="77"/>
      <c r="O4" s="77"/>
      <c r="P4" s="77"/>
      <c r="Q4" s="77"/>
      <c r="R4" s="77"/>
      <c r="S4" s="77"/>
      <c r="T4" s="77"/>
      <c r="U4" s="77"/>
      <c r="V4" s="77"/>
      <c r="W4" s="77"/>
      <c r="X4" s="78"/>
      <c r="Y4" s="72" t="s">
        <v>50</v>
      </c>
      <c r="Z4" s="72"/>
      <c r="AA4" s="72"/>
      <c r="AB4" s="72"/>
      <c r="AC4" s="72"/>
      <c r="AD4" s="72"/>
      <c r="AE4" s="72"/>
      <c r="AF4" s="72"/>
      <c r="AG4" s="72"/>
      <c r="AH4" s="72"/>
      <c r="AI4" s="72"/>
      <c r="AJ4" s="72" t="s">
        <v>44</v>
      </c>
      <c r="AK4" s="72"/>
      <c r="AL4" s="72"/>
      <c r="AM4" s="72"/>
      <c r="AN4" s="72"/>
      <c r="AO4" s="72"/>
      <c r="AP4" s="72"/>
      <c r="AQ4" s="72"/>
      <c r="AR4" s="72"/>
      <c r="AS4" s="72"/>
      <c r="AT4" s="72"/>
      <c r="AU4" s="72" t="s">
        <v>28</v>
      </c>
      <c r="AV4" s="72"/>
      <c r="AW4" s="72"/>
      <c r="AX4" s="72"/>
      <c r="AY4" s="72"/>
      <c r="AZ4" s="72"/>
      <c r="BA4" s="72"/>
      <c r="BB4" s="72"/>
      <c r="BC4" s="72"/>
      <c r="BD4" s="72"/>
      <c r="BE4" s="72"/>
      <c r="BF4" s="72" t="s">
        <v>62</v>
      </c>
      <c r="BG4" s="72"/>
      <c r="BH4" s="72"/>
      <c r="BI4" s="72"/>
      <c r="BJ4" s="72"/>
      <c r="BK4" s="72"/>
      <c r="BL4" s="72"/>
      <c r="BM4" s="72"/>
      <c r="BN4" s="72"/>
      <c r="BO4" s="72"/>
      <c r="BP4" s="72"/>
      <c r="BQ4" s="72" t="s">
        <v>0</v>
      </c>
      <c r="BR4" s="72"/>
      <c r="BS4" s="72"/>
      <c r="BT4" s="72"/>
      <c r="BU4" s="72"/>
      <c r="BV4" s="72"/>
      <c r="BW4" s="72"/>
      <c r="BX4" s="72"/>
      <c r="BY4" s="72"/>
      <c r="BZ4" s="72"/>
      <c r="CA4" s="72"/>
      <c r="CB4" s="72" t="s">
        <v>61</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36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56</v>
      </c>
      <c r="I5" s="22" t="s">
        <v>69</v>
      </c>
      <c r="J5" s="22" t="s">
        <v>70</v>
      </c>
      <c r="K5" s="22" t="s">
        <v>71</v>
      </c>
      <c r="L5" s="22" t="s">
        <v>72</v>
      </c>
      <c r="M5" s="22" t="s">
        <v>8</v>
      </c>
      <c r="N5" s="22" t="s">
        <v>73</v>
      </c>
      <c r="O5" s="22" t="s">
        <v>74</v>
      </c>
      <c r="P5" s="22" t="s">
        <v>75</v>
      </c>
      <c r="Q5" s="22" t="s">
        <v>76</v>
      </c>
      <c r="R5" s="22" t="s">
        <v>77</v>
      </c>
      <c r="S5" s="22" t="s">
        <v>78</v>
      </c>
      <c r="T5" s="22" t="s">
        <v>79</v>
      </c>
      <c r="U5" s="22" t="s">
        <v>63</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43</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2023</v>
      </c>
      <c r="C6" s="19">
        <f t="shared" si="1"/>
        <v>452017</v>
      </c>
      <c r="D6" s="19">
        <f t="shared" si="1"/>
        <v>46</v>
      </c>
      <c r="E6" s="19">
        <f t="shared" si="1"/>
        <v>17</v>
      </c>
      <c r="F6" s="19">
        <f t="shared" si="1"/>
        <v>5</v>
      </c>
      <c r="G6" s="19">
        <f t="shared" si="1"/>
        <v>0</v>
      </c>
      <c r="H6" s="19" t="str">
        <f t="shared" si="1"/>
        <v>宮崎県　宮崎市</v>
      </c>
      <c r="I6" s="19" t="str">
        <f t="shared" si="1"/>
        <v>法適用</v>
      </c>
      <c r="J6" s="19" t="str">
        <f t="shared" si="1"/>
        <v>下水道事業</v>
      </c>
      <c r="K6" s="19" t="str">
        <f t="shared" si="1"/>
        <v>農業集落排水</v>
      </c>
      <c r="L6" s="19" t="str">
        <f t="shared" si="1"/>
        <v>F1</v>
      </c>
      <c r="M6" s="19" t="str">
        <f t="shared" si="1"/>
        <v>自治体職員</v>
      </c>
      <c r="N6" s="23" t="str">
        <f t="shared" si="1"/>
        <v>-</v>
      </c>
      <c r="O6" s="23">
        <f t="shared" si="1"/>
        <v>69.55</v>
      </c>
      <c r="P6" s="23">
        <f t="shared" si="1"/>
        <v>3.23</v>
      </c>
      <c r="Q6" s="23">
        <f t="shared" si="1"/>
        <v>94.31</v>
      </c>
      <c r="R6" s="23">
        <f t="shared" si="1"/>
        <v>2430</v>
      </c>
      <c r="S6" s="23">
        <f t="shared" si="1"/>
        <v>397406</v>
      </c>
      <c r="T6" s="23">
        <f t="shared" si="1"/>
        <v>643.57000000000005</v>
      </c>
      <c r="U6" s="23">
        <f t="shared" si="1"/>
        <v>617.5</v>
      </c>
      <c r="V6" s="23">
        <f t="shared" si="1"/>
        <v>12760</v>
      </c>
      <c r="W6" s="23">
        <f t="shared" si="1"/>
        <v>7.46</v>
      </c>
      <c r="X6" s="23">
        <f t="shared" si="1"/>
        <v>1710.46</v>
      </c>
      <c r="Y6" s="27">
        <f t="shared" ref="Y6:AH6" si="2">IF(Y7="",NA(),Y7)</f>
        <v>103.67</v>
      </c>
      <c r="Z6" s="27">
        <f t="shared" si="2"/>
        <v>103.63</v>
      </c>
      <c r="AA6" s="27">
        <f t="shared" si="2"/>
        <v>103.12</v>
      </c>
      <c r="AB6" s="27">
        <f t="shared" si="2"/>
        <v>106.34</v>
      </c>
      <c r="AC6" s="27">
        <f t="shared" si="2"/>
        <v>108.06</v>
      </c>
      <c r="AD6" s="27">
        <f t="shared" si="2"/>
        <v>101.91</v>
      </c>
      <c r="AE6" s="27">
        <f t="shared" si="2"/>
        <v>103.09</v>
      </c>
      <c r="AF6" s="27">
        <f t="shared" si="2"/>
        <v>102.11</v>
      </c>
      <c r="AG6" s="27">
        <f t="shared" si="2"/>
        <v>101.91</v>
      </c>
      <c r="AH6" s="27">
        <f t="shared" si="2"/>
        <v>103.07</v>
      </c>
      <c r="AI6" s="23" t="str">
        <f>IF(AI7="","",IF(AI7="-","【-】","【"&amp;SUBSTITUTE(TEXT(AI7,"#,##0.00"),"-","△")&amp;"】"))</f>
        <v>【104.44】</v>
      </c>
      <c r="AJ6" s="23">
        <f t="shared" ref="AJ6:AS6" si="3">IF(AJ7="",NA(),AJ7)</f>
        <v>0</v>
      </c>
      <c r="AK6" s="23">
        <f t="shared" si="3"/>
        <v>0</v>
      </c>
      <c r="AL6" s="23">
        <f t="shared" si="3"/>
        <v>0</v>
      </c>
      <c r="AM6" s="23">
        <f t="shared" si="3"/>
        <v>0</v>
      </c>
      <c r="AN6" s="23">
        <f t="shared" si="3"/>
        <v>0</v>
      </c>
      <c r="AO6" s="27">
        <f t="shared" si="3"/>
        <v>127.98</v>
      </c>
      <c r="AP6" s="27">
        <f t="shared" si="3"/>
        <v>101.24</v>
      </c>
      <c r="AQ6" s="27">
        <f t="shared" si="3"/>
        <v>124.9</v>
      </c>
      <c r="AR6" s="27">
        <f t="shared" si="3"/>
        <v>124.8</v>
      </c>
      <c r="AS6" s="27">
        <f t="shared" si="3"/>
        <v>120.64</v>
      </c>
      <c r="AT6" s="23" t="str">
        <f>IF(AT7="","",IF(AT7="-","【-】","【"&amp;SUBSTITUTE(TEXT(AT7,"#,##0.00"),"-","△")&amp;"】"))</f>
        <v>【124.06】</v>
      </c>
      <c r="AU6" s="27">
        <f t="shared" ref="AU6:BD6" si="4">IF(AU7="",NA(),AU7)</f>
        <v>58.71</v>
      </c>
      <c r="AV6" s="27">
        <f t="shared" si="4"/>
        <v>68.19</v>
      </c>
      <c r="AW6" s="27">
        <f t="shared" si="4"/>
        <v>70.87</v>
      </c>
      <c r="AX6" s="27">
        <f t="shared" si="4"/>
        <v>78.5</v>
      </c>
      <c r="AY6" s="27">
        <f t="shared" si="4"/>
        <v>82.95</v>
      </c>
      <c r="AZ6" s="27">
        <f t="shared" si="4"/>
        <v>44.14</v>
      </c>
      <c r="BA6" s="27">
        <f t="shared" si="4"/>
        <v>37.24</v>
      </c>
      <c r="BB6" s="27">
        <f t="shared" si="4"/>
        <v>33.58</v>
      </c>
      <c r="BC6" s="27">
        <f t="shared" si="4"/>
        <v>35.42</v>
      </c>
      <c r="BD6" s="27">
        <f t="shared" si="4"/>
        <v>39.82</v>
      </c>
      <c r="BE6" s="23" t="str">
        <f>IF(BE7="","",IF(BE7="-","【-】","【"&amp;SUBSTITUTE(TEXT(BE7,"#,##0.00"),"-","△")&amp;"】"))</f>
        <v>【42.02】</v>
      </c>
      <c r="BF6" s="23">
        <f t="shared" ref="BF6:BO6" si="5">IF(BF7="",NA(),BF7)</f>
        <v>0</v>
      </c>
      <c r="BG6" s="23">
        <f t="shared" si="5"/>
        <v>0</v>
      </c>
      <c r="BH6" s="23">
        <f t="shared" si="5"/>
        <v>0</v>
      </c>
      <c r="BI6" s="23">
        <f t="shared" si="5"/>
        <v>0</v>
      </c>
      <c r="BJ6" s="23">
        <f t="shared" si="5"/>
        <v>0</v>
      </c>
      <c r="BK6" s="27">
        <f t="shared" si="5"/>
        <v>654.71</v>
      </c>
      <c r="BL6" s="27">
        <f t="shared" si="5"/>
        <v>783.8</v>
      </c>
      <c r="BM6" s="27">
        <f t="shared" si="5"/>
        <v>778.81</v>
      </c>
      <c r="BN6" s="27">
        <f t="shared" si="5"/>
        <v>718.49</v>
      </c>
      <c r="BO6" s="27">
        <f t="shared" si="5"/>
        <v>743.31</v>
      </c>
      <c r="BP6" s="23" t="str">
        <f>IF(BP7="","",IF(BP7="-","【-】","【"&amp;SUBSTITUTE(TEXT(BP7,"#,##0.00"),"-","△")&amp;"】"))</f>
        <v>【785.10】</v>
      </c>
      <c r="BQ6" s="27">
        <f t="shared" ref="BQ6:BZ6" si="6">IF(BQ7="",NA(),BQ7)</f>
        <v>71.41</v>
      </c>
      <c r="BR6" s="27">
        <f t="shared" si="6"/>
        <v>62.3</v>
      </c>
      <c r="BS6" s="27">
        <f t="shared" si="6"/>
        <v>69.59</v>
      </c>
      <c r="BT6" s="27">
        <f t="shared" si="6"/>
        <v>66.239999999999995</v>
      </c>
      <c r="BU6" s="27">
        <f t="shared" si="6"/>
        <v>67.87</v>
      </c>
      <c r="BV6" s="27">
        <f t="shared" si="6"/>
        <v>65.37</v>
      </c>
      <c r="BW6" s="27">
        <f t="shared" si="6"/>
        <v>68.11</v>
      </c>
      <c r="BX6" s="27">
        <f t="shared" si="6"/>
        <v>67.23</v>
      </c>
      <c r="BY6" s="27">
        <f t="shared" si="6"/>
        <v>61.82</v>
      </c>
      <c r="BZ6" s="27">
        <f t="shared" si="6"/>
        <v>61.15</v>
      </c>
      <c r="CA6" s="23" t="str">
        <f>IF(CA7="","",IF(CA7="-","【-】","【"&amp;SUBSTITUTE(TEXT(CA7,"#,##0.00"),"-","△")&amp;"】"))</f>
        <v>【56.93】</v>
      </c>
      <c r="CB6" s="27">
        <f t="shared" ref="CB6:CK6" si="7">IF(CB7="",NA(),CB7)</f>
        <v>171.87</v>
      </c>
      <c r="CC6" s="27">
        <f t="shared" si="7"/>
        <v>196.86</v>
      </c>
      <c r="CD6" s="27">
        <f t="shared" si="7"/>
        <v>176.02</v>
      </c>
      <c r="CE6" s="27">
        <f t="shared" si="7"/>
        <v>184.89</v>
      </c>
      <c r="CF6" s="27">
        <f t="shared" si="7"/>
        <v>180.45</v>
      </c>
      <c r="CG6" s="27">
        <f t="shared" si="7"/>
        <v>228.99</v>
      </c>
      <c r="CH6" s="27">
        <f t="shared" si="7"/>
        <v>222.41</v>
      </c>
      <c r="CI6" s="27">
        <f t="shared" si="7"/>
        <v>228.21</v>
      </c>
      <c r="CJ6" s="27">
        <f t="shared" si="7"/>
        <v>246.9</v>
      </c>
      <c r="CK6" s="27">
        <f t="shared" si="7"/>
        <v>250.43</v>
      </c>
      <c r="CL6" s="23" t="str">
        <f>IF(CL7="","",IF(CL7="-","【-】","【"&amp;SUBSTITUTE(TEXT(CL7,"#,##0.00"),"-","△")&amp;"】"))</f>
        <v>【271.15】</v>
      </c>
      <c r="CM6" s="27">
        <f t="shared" ref="CM6:CV6" si="8">IF(CM7="",NA(),CM7)</f>
        <v>44.16</v>
      </c>
      <c r="CN6" s="27">
        <f t="shared" si="8"/>
        <v>44.93</v>
      </c>
      <c r="CO6" s="27">
        <f t="shared" si="8"/>
        <v>45.17</v>
      </c>
      <c r="CP6" s="27">
        <f t="shared" si="8"/>
        <v>45.78</v>
      </c>
      <c r="CQ6" s="27">
        <f t="shared" si="8"/>
        <v>46.08</v>
      </c>
      <c r="CR6" s="27">
        <f t="shared" si="8"/>
        <v>54.06</v>
      </c>
      <c r="CS6" s="27">
        <f t="shared" si="8"/>
        <v>55.26</v>
      </c>
      <c r="CT6" s="27">
        <f t="shared" si="8"/>
        <v>54.54</v>
      </c>
      <c r="CU6" s="27">
        <f t="shared" si="8"/>
        <v>52.9</v>
      </c>
      <c r="CV6" s="27">
        <f t="shared" si="8"/>
        <v>52.63</v>
      </c>
      <c r="CW6" s="23" t="str">
        <f>IF(CW7="","",IF(CW7="-","【-】","【"&amp;SUBSTITUTE(TEXT(CW7,"#,##0.00"),"-","△")&amp;"】"))</f>
        <v>【49.87】</v>
      </c>
      <c r="CX6" s="27">
        <f t="shared" ref="CX6:DG6" si="9">IF(CX7="",NA(),CX7)</f>
        <v>83.79</v>
      </c>
      <c r="CY6" s="27">
        <f t="shared" si="9"/>
        <v>84.09</v>
      </c>
      <c r="CZ6" s="27">
        <f t="shared" si="9"/>
        <v>84.56</v>
      </c>
      <c r="DA6" s="27">
        <f t="shared" si="9"/>
        <v>85.87</v>
      </c>
      <c r="DB6" s="27">
        <f t="shared" si="9"/>
        <v>86.42</v>
      </c>
      <c r="DC6" s="27">
        <f t="shared" si="9"/>
        <v>90.11</v>
      </c>
      <c r="DD6" s="27">
        <f t="shared" si="9"/>
        <v>90.52</v>
      </c>
      <c r="DE6" s="27">
        <f t="shared" si="9"/>
        <v>90.3</v>
      </c>
      <c r="DF6" s="27">
        <f t="shared" si="9"/>
        <v>90.3</v>
      </c>
      <c r="DG6" s="27">
        <f t="shared" si="9"/>
        <v>90.32</v>
      </c>
      <c r="DH6" s="23" t="str">
        <f>IF(DH7="","",IF(DH7="-","【-】","【"&amp;SUBSTITUTE(TEXT(DH7,"#,##0.00"),"-","△")&amp;"】"))</f>
        <v>【87.54】</v>
      </c>
      <c r="DI6" s="27">
        <f t="shared" ref="DI6:DR6" si="10">IF(DI7="",NA(),DI7)</f>
        <v>37.51</v>
      </c>
      <c r="DJ6" s="27">
        <f t="shared" si="10"/>
        <v>39.64</v>
      </c>
      <c r="DK6" s="27">
        <f t="shared" si="10"/>
        <v>41.71</v>
      </c>
      <c r="DL6" s="27">
        <f t="shared" si="10"/>
        <v>43.68</v>
      </c>
      <c r="DM6" s="27">
        <f t="shared" si="10"/>
        <v>45.67</v>
      </c>
      <c r="DN6" s="27">
        <f t="shared" si="10"/>
        <v>28.19</v>
      </c>
      <c r="DO6" s="27">
        <f t="shared" si="10"/>
        <v>24.8</v>
      </c>
      <c r="DP6" s="27">
        <f t="shared" si="10"/>
        <v>28.12</v>
      </c>
      <c r="DQ6" s="27">
        <f t="shared" si="10"/>
        <v>28.79</v>
      </c>
      <c r="DR6" s="27">
        <f t="shared" si="10"/>
        <v>30.5</v>
      </c>
      <c r="DS6" s="23" t="str">
        <f>IF(DS7="","",IF(DS7="-","【-】","【"&amp;SUBSTITUTE(TEXT(DS7,"#,##0.00"),"-","△")&amp;"】"))</f>
        <v>【28.42】</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3">
        <f t="shared" si="11"/>
        <v>0</v>
      </c>
      <c r="ED6" s="23" t="str">
        <f>IF(ED7="","",IF(ED7="-","【-】","【"&amp;SUBSTITUTE(TEXT(ED7,"#,##0.00"),"-","△")&amp;"】"))</f>
        <v>【0.08】</v>
      </c>
      <c r="EE6" s="23">
        <f t="shared" ref="EE6:EN6" si="12">IF(EE7="",NA(),EE7)</f>
        <v>0</v>
      </c>
      <c r="EF6" s="23">
        <f t="shared" si="12"/>
        <v>0</v>
      </c>
      <c r="EG6" s="23">
        <f t="shared" si="12"/>
        <v>0</v>
      </c>
      <c r="EH6" s="23">
        <f t="shared" si="12"/>
        <v>0</v>
      </c>
      <c r="EI6" s="23">
        <f t="shared" si="12"/>
        <v>0</v>
      </c>
      <c r="EJ6" s="27">
        <f t="shared" si="12"/>
        <v>0.02</v>
      </c>
      <c r="EK6" s="27">
        <f t="shared" si="12"/>
        <v>0.02</v>
      </c>
      <c r="EL6" s="27">
        <f t="shared" si="12"/>
        <v>0.01</v>
      </c>
      <c r="EM6" s="27">
        <f t="shared" si="12"/>
        <v>0.01</v>
      </c>
      <c r="EN6" s="27">
        <f t="shared" si="12"/>
        <v>0.02</v>
      </c>
      <c r="EO6" s="23" t="str">
        <f>IF(EO7="","",IF(EO7="-","【-】","【"&amp;SUBSTITUTE(TEXT(EO7,"#,##0.00"),"-","△")&amp;"】"))</f>
        <v>【0.02】</v>
      </c>
    </row>
    <row r="7" spans="1:148" s="13" customFormat="1" x14ac:dyDescent="0.2">
      <c r="A7" s="14"/>
      <c r="B7" s="20">
        <v>2023</v>
      </c>
      <c r="C7" s="20">
        <v>452017</v>
      </c>
      <c r="D7" s="20">
        <v>46</v>
      </c>
      <c r="E7" s="20">
        <v>17</v>
      </c>
      <c r="F7" s="20">
        <v>5</v>
      </c>
      <c r="G7" s="20">
        <v>0</v>
      </c>
      <c r="H7" s="20" t="s">
        <v>95</v>
      </c>
      <c r="I7" s="20" t="s">
        <v>96</v>
      </c>
      <c r="J7" s="20" t="s">
        <v>97</v>
      </c>
      <c r="K7" s="20" t="s">
        <v>98</v>
      </c>
      <c r="L7" s="20" t="s">
        <v>99</v>
      </c>
      <c r="M7" s="20" t="s">
        <v>100</v>
      </c>
      <c r="N7" s="24" t="s">
        <v>101</v>
      </c>
      <c r="O7" s="24">
        <v>69.55</v>
      </c>
      <c r="P7" s="24">
        <v>3.23</v>
      </c>
      <c r="Q7" s="24">
        <v>94.31</v>
      </c>
      <c r="R7" s="24">
        <v>2430</v>
      </c>
      <c r="S7" s="24">
        <v>397406</v>
      </c>
      <c r="T7" s="24">
        <v>643.57000000000005</v>
      </c>
      <c r="U7" s="24">
        <v>617.5</v>
      </c>
      <c r="V7" s="24">
        <v>12760</v>
      </c>
      <c r="W7" s="24">
        <v>7.46</v>
      </c>
      <c r="X7" s="24">
        <v>1710.46</v>
      </c>
      <c r="Y7" s="24">
        <v>103.67</v>
      </c>
      <c r="Z7" s="24">
        <v>103.63</v>
      </c>
      <c r="AA7" s="24">
        <v>103.12</v>
      </c>
      <c r="AB7" s="24">
        <v>106.34</v>
      </c>
      <c r="AC7" s="24">
        <v>108.06</v>
      </c>
      <c r="AD7" s="24">
        <v>101.91</v>
      </c>
      <c r="AE7" s="24">
        <v>103.09</v>
      </c>
      <c r="AF7" s="24">
        <v>102.11</v>
      </c>
      <c r="AG7" s="24">
        <v>101.91</v>
      </c>
      <c r="AH7" s="24">
        <v>103.07</v>
      </c>
      <c r="AI7" s="24">
        <v>104.44</v>
      </c>
      <c r="AJ7" s="24">
        <v>0</v>
      </c>
      <c r="AK7" s="24">
        <v>0</v>
      </c>
      <c r="AL7" s="24">
        <v>0</v>
      </c>
      <c r="AM7" s="24">
        <v>0</v>
      </c>
      <c r="AN7" s="24">
        <v>0</v>
      </c>
      <c r="AO7" s="24">
        <v>127.98</v>
      </c>
      <c r="AP7" s="24">
        <v>101.24</v>
      </c>
      <c r="AQ7" s="24">
        <v>124.9</v>
      </c>
      <c r="AR7" s="24">
        <v>124.8</v>
      </c>
      <c r="AS7" s="24">
        <v>120.64</v>
      </c>
      <c r="AT7" s="24">
        <v>124.06</v>
      </c>
      <c r="AU7" s="24">
        <v>58.71</v>
      </c>
      <c r="AV7" s="24">
        <v>68.19</v>
      </c>
      <c r="AW7" s="24">
        <v>70.87</v>
      </c>
      <c r="AX7" s="24">
        <v>78.5</v>
      </c>
      <c r="AY7" s="24">
        <v>82.95</v>
      </c>
      <c r="AZ7" s="24">
        <v>44.14</v>
      </c>
      <c r="BA7" s="24">
        <v>37.24</v>
      </c>
      <c r="BB7" s="24">
        <v>33.58</v>
      </c>
      <c r="BC7" s="24">
        <v>35.42</v>
      </c>
      <c r="BD7" s="24">
        <v>39.82</v>
      </c>
      <c r="BE7" s="24">
        <v>42.02</v>
      </c>
      <c r="BF7" s="24">
        <v>0</v>
      </c>
      <c r="BG7" s="24">
        <v>0</v>
      </c>
      <c r="BH7" s="24">
        <v>0</v>
      </c>
      <c r="BI7" s="24">
        <v>0</v>
      </c>
      <c r="BJ7" s="24">
        <v>0</v>
      </c>
      <c r="BK7" s="24">
        <v>654.71</v>
      </c>
      <c r="BL7" s="24">
        <v>783.8</v>
      </c>
      <c r="BM7" s="24">
        <v>778.81</v>
      </c>
      <c r="BN7" s="24">
        <v>718.49</v>
      </c>
      <c r="BO7" s="24">
        <v>743.31</v>
      </c>
      <c r="BP7" s="24">
        <v>785.1</v>
      </c>
      <c r="BQ7" s="24">
        <v>71.41</v>
      </c>
      <c r="BR7" s="24">
        <v>62.3</v>
      </c>
      <c r="BS7" s="24">
        <v>69.59</v>
      </c>
      <c r="BT7" s="24">
        <v>66.239999999999995</v>
      </c>
      <c r="BU7" s="24">
        <v>67.87</v>
      </c>
      <c r="BV7" s="24">
        <v>65.37</v>
      </c>
      <c r="BW7" s="24">
        <v>68.11</v>
      </c>
      <c r="BX7" s="24">
        <v>67.23</v>
      </c>
      <c r="BY7" s="24">
        <v>61.82</v>
      </c>
      <c r="BZ7" s="24">
        <v>61.15</v>
      </c>
      <c r="CA7" s="24">
        <v>56.93</v>
      </c>
      <c r="CB7" s="24">
        <v>171.87</v>
      </c>
      <c r="CC7" s="24">
        <v>196.86</v>
      </c>
      <c r="CD7" s="24">
        <v>176.02</v>
      </c>
      <c r="CE7" s="24">
        <v>184.89</v>
      </c>
      <c r="CF7" s="24">
        <v>180.45</v>
      </c>
      <c r="CG7" s="24">
        <v>228.99</v>
      </c>
      <c r="CH7" s="24">
        <v>222.41</v>
      </c>
      <c r="CI7" s="24">
        <v>228.21</v>
      </c>
      <c r="CJ7" s="24">
        <v>246.9</v>
      </c>
      <c r="CK7" s="24">
        <v>250.43</v>
      </c>
      <c r="CL7" s="24">
        <v>271.14999999999998</v>
      </c>
      <c r="CM7" s="24">
        <v>44.16</v>
      </c>
      <c r="CN7" s="24">
        <v>44.93</v>
      </c>
      <c r="CO7" s="24">
        <v>45.17</v>
      </c>
      <c r="CP7" s="24">
        <v>45.78</v>
      </c>
      <c r="CQ7" s="24">
        <v>46.08</v>
      </c>
      <c r="CR7" s="24">
        <v>54.06</v>
      </c>
      <c r="CS7" s="24">
        <v>55.26</v>
      </c>
      <c r="CT7" s="24">
        <v>54.54</v>
      </c>
      <c r="CU7" s="24">
        <v>52.9</v>
      </c>
      <c r="CV7" s="24">
        <v>52.63</v>
      </c>
      <c r="CW7" s="24">
        <v>49.87</v>
      </c>
      <c r="CX7" s="24">
        <v>83.79</v>
      </c>
      <c r="CY7" s="24">
        <v>84.09</v>
      </c>
      <c r="CZ7" s="24">
        <v>84.56</v>
      </c>
      <c r="DA7" s="24">
        <v>85.87</v>
      </c>
      <c r="DB7" s="24">
        <v>86.42</v>
      </c>
      <c r="DC7" s="24">
        <v>90.11</v>
      </c>
      <c r="DD7" s="24">
        <v>90.52</v>
      </c>
      <c r="DE7" s="24">
        <v>90.3</v>
      </c>
      <c r="DF7" s="24">
        <v>90.3</v>
      </c>
      <c r="DG7" s="24">
        <v>90.32</v>
      </c>
      <c r="DH7" s="24">
        <v>87.54</v>
      </c>
      <c r="DI7" s="24">
        <v>37.51</v>
      </c>
      <c r="DJ7" s="24">
        <v>39.64</v>
      </c>
      <c r="DK7" s="24">
        <v>41.71</v>
      </c>
      <c r="DL7" s="24">
        <v>43.68</v>
      </c>
      <c r="DM7" s="24">
        <v>45.67</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0.02</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dcterms:created xsi:type="dcterms:W3CDTF">2025-01-24T07:21:05Z</dcterms:created>
  <dcterms:modified xsi:type="dcterms:W3CDTF">2025-02-27T02:24:22Z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2025-01-30T05:55:46Z</vt:filetime>
  </property>
</Properties>
</file>