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農集排\"/>
    </mc:Choice>
  </mc:AlternateContent>
  <xr:revisionPtr revIDLastSave="0" documentId="13_ncr:1_{B0A28CC4-6E0B-4AB5-B643-CBD36D298E0E}" xr6:coauthVersionLast="47" xr6:coauthVersionMax="47" xr10:uidLastSave="{00000000-0000-0000-0000-000000000000}"/>
  <workbookProtection workbookAlgorithmName="SHA-512" workbookHashValue="A7g5yQJrNXXDiUIrLpdoJ5dIZ2YO1GkdalbofslG1XNI9M9lxuDTISzY3lmXT1h+J5xh0vEx9NIS+4dyQEi8+g==" workbookSaltValue="Ofe8FfElmfpeoSdR0fKpF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F85" i="4"/>
  <c r="E85" i="4"/>
  <c r="AT10" i="4"/>
  <c r="AL10" i="4"/>
  <c r="I10"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<sst xmlns="http://schemas.openxmlformats.org/spreadsheetml/2006/main" count="231" uniqueCount="115">
  <si>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</si>
  <si>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</si>
  <si>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</si>
  <si>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</si>
  <si>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</si>
  <si>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</si>
  <si>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</si>
  <si>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</si>
  <si>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</si>
  <si>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</si>
  <si>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</si>
  <si>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</si>
  <si>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</si>
  <si>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</si>
  <si>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</si>
  <si>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</si>
  <si>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</si>
  <si>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</si>
  <si>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</si>
  <si>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</si>
  <si>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</si>
  <si>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</si>
  <si>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</si>
  <si>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</si>
  <si>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</si>
  <si>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</si>
  <si>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</si>
  <si>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</si>
  <si>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</si>
  <si>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</si>
  <si>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</si>
  <si>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</si>
  <si>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</si>
  <si>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</si>
  <si>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</si>
  <si>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</si>
  <si>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</si>
  <si>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</si>
  <si>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</si>
  <si>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</si>
  <si>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</si>
  <si>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</si>
  <si>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</si>
  <si>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</si>
  <si>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</si>
  <si>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</si>
  <si>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</si>
  <si>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</si>
  <si>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</si>
  <si>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</si>
  <si>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</si>
  <si>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</si>
  <si>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</si>
  <si>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</si>
  <si>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</si>
  <si>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</si>
  <si>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</si>
  <si>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</si>
  <si>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</si>
  <si>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</si>
  <si>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</si>
  <si>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</si>
  <si>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</si>
  <si>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</si>
  <si>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</si>
  <si>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</si>
  <si>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</si>
  <si>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</si>
  <si>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</si>
  <si>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</si>
  <si>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</si>
  <si>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</si>
  <si>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</si>
  <si>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</si>
  <si>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</si>
  <si>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</si>
  <si>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</si>
  <si>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</si>
  <si>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</si>
  <si>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</si>
  <si>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</si>
  <si>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</si>
  <si>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</si>
  <si>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</si>
  <si>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</si>
  <si>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</si>
  <si>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</si>
  <si>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</si>
  <si>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</si>
  <si>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</si>
  <si>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</si>
  <si>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</si>
  <si>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</si>
  <si>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</si>
  <si>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</si>
  <si>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</si>
  <si>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西都市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</si>
  <si>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</si>
  <si>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</si>
  <si>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</si>
  <si>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</si>
  <si>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</si>
  <si>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</si>
  <si>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</si>
  <si>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</si>
  <si>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</si>
  <si>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</si>
  <si>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</si>
  <si>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</si>
  <si>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</si>
  <si>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</si>
  <si>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</si>
  <si>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当市においては、平成7年度から農業集落排水の供用を開始し、3地区の面整備を完了しています。管渠整備は平成4年度より実施していますが、法定耐用年数を経過した管渠はありません。なお処理場施設においては、老朽化が進んでいる施設もあり、平成29年度に3施設の最適整備構想を策定し、黒生野地区においては公共下水道への統合を行い、汚水処理の広域化に取り組みます。</t>
    <rPh sb="137" eb="142">
      <t>クロウノチク</t>
    </rPh>
    <rPh sb="147" eb="152">
      <t>コウキョウゲスイドウ</t>
    </rPh>
    <rPh sb="154" eb="156">
      <t>トウゴウ</t>
    </rPh>
    <rPh sb="157" eb="158">
      <t>オコナ</t>
    </rPh>
    <rPh sb="160" eb="164">
      <t>オスイショリ</t>
    </rPh>
    <rPh sb="165" eb="168">
      <t>コウイキカ</t>
    </rPh>
    <rPh sb="169" eb="170">
      <t>ト</t>
    </rPh>
    <rPh sb="171" eb="172">
      <t>ク</t>
    </rPh>
    <phoneticPr fontId="4"/>
  </si>
  <si>
    <t>　経常収支比率は100%を超えていますが、収支不足分を一般会計から繰り入れており、繰入金に依存している状況にあります。
　累積欠損金比率は0％でありますが、流動比率が44.03%であり、短期的な債務に対応する能力は類似団体に比べても低い状況にあります。
　企業債残高対事業規模比率は類似団体と比べ低く、企業債の償還が進んでいるため前年度より低くなっています。
　経費回収率は100%未満となっており、農業集落排水使用料で汚水処理費が賄えていないことから、経費削減の取り組みを継続する必要があります。また、汚水処理原価は類似団体に比べ低く、前年度に比べると、減少しております。
　施設利用率は現施設が全体計画能力を有していることから処理能力にまだ余裕がある状況であります。　
　水洗化率は増加傾向であるものの、類似団体と比べると低調であります。今後、人口減少が進んでいく中で、施設の有効利用及び使用料収入の確保をしていく為には、水洗化率の更なる向上の取り組みが必要です。</t>
    <rPh sb="66" eb="68">
      <t>ヒリツ</t>
    </rPh>
    <rPh sb="278" eb="280">
      <t>ゲンショウ</t>
    </rPh>
    <rPh sb="354" eb="358">
      <t>ルイジダンタイ</t>
    </rPh>
    <rPh sb="359" eb="360">
      <t>クラ</t>
    </rPh>
    <phoneticPr fontId="4"/>
  </si>
  <si>
    <t>　経営状況については、農業集落排水使用料で汚水処理費を賄えておらず、使用料以外は一般会計からの繰入金で収益を補っている状況です。今後においても、人口減少による使用料の減少と老朽化による施設の更新費用の増加が見込まれます。経営状況の改善を図るためにも水洗化率の向上と施設の統合及び経費削減の取り組みを進める必要があります。
　また、施設の老朽化については、最適整備構想に基づき、令和6年度より計画的に更新を実施していきます。
　公共下水道との統合が検討されている施設もあり、公営企業全体としての効率化及び公共水域の水質改善・維持という下水道本来の目的を達成するために水洗化率の向上を図っていきます。</t>
    <rPh sb="188" eb="190">
      <t>レイワ</t>
    </rPh>
    <rPh sb="191" eb="19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</si>
</sst>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FF-4E54-9ECF-1A97DA217F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23FF-4E54-9ECF-1A97DA217F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52.05</c:v>
                </c:pt>
                <c:pt idx="1">
                  <c:v>53.14</c:v>
                </c:pt>
                <c:pt idx="2">
                  <c:v>50.23</c:v>
                </c:pt>
                <c:pt idx="3">
                  <c:v>51.69</c:v>
                </c:pt>
                <c:pt idx="4">
                  <c:v>50.05</c:v>
                </c:pt>
              </c:numCache>
            </c:numRef>
          </c:val>
          <c:extLst>
            <c:ext xmlns:c16="http://schemas.microsoft.com/office/drawing/2014/chart" uri="{C3380CC4-5D6E-409C-BE32-E72D297353CC}">
              <c16:uniqueId val="{00000000-239D-4449-AB0B-A1E4B0CB9E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39D-4449-AB0B-A1E4B0CB9E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78.23</c:v>
                </c:pt>
                <c:pt idx="1">
                  <c:v>78.17</c:v>
                </c:pt>
                <c:pt idx="2">
                  <c:v>78.97</c:v>
                </c:pt>
                <c:pt idx="3">
                  <c:v>80.28</c:v>
                </c:pt>
                <c:pt idx="4">
                  <c:v>82.08</c:v>
                </c:pt>
              </c:numCache>
            </c:numRef>
          </c:val>
          <c:extLst>
            <c:ext xmlns:c16="http://schemas.microsoft.com/office/drawing/2014/chart" uri="{C3380CC4-5D6E-409C-BE32-E72D297353CC}">
              <c16:uniqueId val="{00000000-FE55-4AB0-9595-0921522AAA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E55-4AB0-9595-0921522AAA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105.61</c:v>
                </c:pt>
                <c:pt idx="1">
                  <c:v>103.32</c:v>
                </c:pt>
                <c:pt idx="2">
                  <c:v>102.87</c:v>
                </c:pt>
                <c:pt idx="3">
                  <c:v>102.88</c:v>
                </c:pt>
                <c:pt idx="4">
                  <c:v>104.22</c:v>
                </c:pt>
              </c:numCache>
            </c:numRef>
          </c:val>
          <c:extLst>
            <c:ext xmlns:c16="http://schemas.microsoft.com/office/drawing/2014/chart" uri="{C3380CC4-5D6E-409C-BE32-E72D297353CC}">
              <c16:uniqueId val="{00000000-6AA1-46A3-99D7-57DD5C9C9D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6AA1-46A3-99D7-57DD5C9C9D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4.0999999999999996</c:v>
                </c:pt>
                <c:pt idx="1">
                  <c:v>8.2100000000000009</c:v>
                </c:pt>
                <c:pt idx="2">
                  <c:v>11.75</c:v>
                </c:pt>
                <c:pt idx="3">
                  <c:v>15.21</c:v>
                </c:pt>
                <c:pt idx="4">
                  <c:v>18.41</c:v>
                </c:pt>
              </c:numCache>
            </c:numRef>
          </c:val>
          <c:extLst>
            <c:ext xmlns:c16="http://schemas.microsoft.com/office/drawing/2014/chart" uri="{C3380CC4-5D6E-409C-BE32-E72D297353CC}">
              <c16:uniqueId val="{00000000-37AA-4121-82FB-C9A4842366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37AA-4121-82FB-C9A4842366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5D-4C49-8DEE-70CAB497CDC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B85D-4C49-8DEE-70CAB497CDC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75-4E92-8C96-CDE67B28E8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4675-4E92-8C96-CDE67B28E8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12.99</c:v>
                </c:pt>
                <c:pt idx="1">
                  <c:v>20.440000000000001</c:v>
                </c:pt>
                <c:pt idx="2">
                  <c:v>25.2</c:v>
                </c:pt>
                <c:pt idx="3">
                  <c:v>32.9</c:v>
                </c:pt>
                <c:pt idx="4">
                  <c:v>44.03</c:v>
                </c:pt>
              </c:numCache>
            </c:numRef>
          </c:val>
          <c:extLst>
            <c:ext xmlns:c16="http://schemas.microsoft.com/office/drawing/2014/chart" uri="{C3380CC4-5D6E-409C-BE32-E72D297353CC}">
              <c16:uniqueId val="{00000000-163B-4CEE-9C4B-1D7F7E6829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163B-4CEE-9C4B-1D7F7E6829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832.13</c:v>
                </c:pt>
                <c:pt idx="1">
                  <c:v>1198.05</c:v>
                </c:pt>
                <c:pt idx="2">
                  <c:v>498.05</c:v>
                </c:pt>
                <c:pt idx="3">
                  <c:v>427.69</c:v>
                </c:pt>
                <c:pt idx="4">
                  <c:v>102.05</c:v>
                </c:pt>
              </c:numCache>
            </c:numRef>
          </c:val>
          <c:extLst>
            <c:ext xmlns:c16="http://schemas.microsoft.com/office/drawing/2014/chart" uri="{C3380CC4-5D6E-409C-BE32-E72D297353CC}">
              <c16:uniqueId val="{00000000-A303-40E8-B19D-1ED145EA49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A303-40E8-B19D-1ED145EA49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103.64</c:v>
                </c:pt>
                <c:pt idx="1">
                  <c:v>98.56</c:v>
                </c:pt>
                <c:pt idx="2">
                  <c:v>83.92</c:v>
                </c:pt>
                <c:pt idx="3">
                  <c:v>84.48</c:v>
                </c:pt>
                <c:pt idx="4">
                  <c:v>87.33</c:v>
                </c:pt>
              </c:numCache>
            </c:numRef>
          </c:val>
          <c:extLst>
            <c:ext xmlns:c16="http://schemas.microsoft.com/office/drawing/2014/chart" uri="{C3380CC4-5D6E-409C-BE32-E72D297353CC}">
              <c16:uniqueId val="{00000000-25A9-4991-BA55-C0CDC7CC84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25A9-4991-BA55-C0CDC7CC84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146.22</c:v>
                </c:pt>
                <c:pt idx="1">
                  <c:v>153.85</c:v>
                </c:pt>
                <c:pt idx="2">
                  <c:v>181.4</c:v>
                </c:pt>
                <c:pt idx="3">
                  <c:v>180.88</c:v>
                </c:pt>
                <c:pt idx="4">
                  <c:v>174.61</c:v>
                </c:pt>
              </c:numCache>
            </c:numRef>
          </c:val>
          <c:extLst>
            <c:ext xmlns:c16="http://schemas.microsoft.com/office/drawing/2014/chart" uri="{C3380CC4-5D6E-409C-BE32-E72D297353CC}">
              <c16:uniqueId val="{00000000-966D-4333-8070-10FE665C498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966D-4333-8070-10FE665C498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886718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西都市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28503</v>
      </c>
      <c r="AM8" s="44"/>
      <c r="AN8" s="44"/>
      <c r="AO8" s="44"/>
      <c r="AP8" s="44"/>
      <c r="AQ8" s="44"/>
      <c r="AR8" s="44"/>
      <c r="AS8" s="44"/>
      <c r="AT8" s="45">
        <f>データ!T6</f>
        <v>438.79</v>
      </c>
      <c r="AU8" s="45"/>
      <c r="AV8" s="45"/>
      <c r="AW8" s="45"/>
      <c r="AX8" s="45"/>
      <c r="AY8" s="45"/>
      <c r="AZ8" s="45"/>
      <c r="BA8" s="45"/>
      <c r="BB8" s="45">
        <f>データ!U6</f>
        <v>64.959999999999994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80.900000000000006</v>
      </c>
      <c r="J10" s="45"/>
      <c r="K10" s="45"/>
      <c r="L10" s="45"/>
      <c r="M10" s="45"/>
      <c r="N10" s="45"/>
      <c r="O10" s="45"/>
      <c r="P10" s="45">
        <f>データ!P6</f>
        <v>7.31</v>
      </c>
      <c r="Q10" s="45"/>
      <c r="R10" s="45"/>
      <c r="S10" s="45"/>
      <c r="T10" s="45"/>
      <c r="U10" s="45"/>
      <c r="V10" s="45"/>
      <c r="W10" s="45">
        <f>データ!Q6</f>
        <v>95.78</v>
      </c>
      <c r="X10" s="45"/>
      <c r="Y10" s="45"/>
      <c r="Z10" s="45"/>
      <c r="AA10" s="45"/>
      <c r="AB10" s="45"/>
      <c r="AC10" s="45"/>
      <c r="AD10" s="44">
        <f>データ!R6</f>
        <v>3278</v>
      </c>
      <c r="AE10" s="44"/>
      <c r="AF10" s="44"/>
      <c r="AG10" s="44"/>
      <c r="AH10" s="44"/>
      <c r="AI10" s="44"/>
      <c r="AJ10" s="44"/>
      <c r="AK10" s="2"/>
      <c r="AL10" s="44">
        <f>データ!V6</f>
        <v>2065</v>
      </c>
      <c r="AM10" s="44"/>
      <c r="AN10" s="44"/>
      <c r="AO10" s="44"/>
      <c r="AP10" s="44"/>
      <c r="AQ10" s="44"/>
      <c r="AR10" s="44"/>
      <c r="AS10" s="44"/>
      <c r="AT10" s="45">
        <f>データ!W6</f>
        <v>2.16</v>
      </c>
      <c r="AU10" s="45"/>
      <c r="AV10" s="45"/>
      <c r="AW10" s="45"/>
      <c r="AX10" s="45"/>
      <c r="AY10" s="45"/>
      <c r="AZ10" s="45"/>
      <c r="BA10" s="45"/>
      <c r="BB10" s="45">
        <f>データ!X6</f>
        <v>956.02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09w0agbBRspmHyP1MxoiMTZdbyitaAbkHJK7reV+NgpwUsFGU2IWfBQ3tyCiwdnR+FThv7wAQn6wg0QLb07mzQ==" saltValue="9IH2VSDZBQEJUYcg6N6O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452084</v>
      </c>
      <c r="D6" s="19">
        <f t="shared" si="3"/>
        <v>46</v>
      </c>
      <c r="E6" s="19">
        <f t="shared" si="3"/>
        <v>17</v>
      </c>
      <c r="F6" s="19">
        <f t="shared" si="3"/>
        <v>5</v>
      </c>
      <c r="G6" s="19">
        <f t="shared" si="3"/>
        <v>0</v>
      </c>
      <c r="H6" s="19" t="str">
        <f t="shared" si="3"/>
        <v>宮崎県　西都市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80.900000000000006</v>
      </c>
      <c r="P6" s="20">
        <f t="shared" si="3"/>
        <v>7.31</v>
      </c>
      <c r="Q6" s="20">
        <f t="shared" si="3"/>
        <v>95.78</v>
      </c>
      <c r="R6" s="20">
        <f t="shared" si="3"/>
        <v>3278</v>
      </c>
      <c r="S6" s="20">
        <f t="shared" si="3"/>
        <v>28503</v>
      </c>
      <c r="T6" s="20">
        <f t="shared" si="3"/>
        <v>438.79</v>
      </c>
      <c r="U6" s="20">
        <f t="shared" si="3"/>
        <v>64.959999999999994</v>
      </c>
      <c r="V6" s="20">
        <f t="shared" si="3"/>
        <v>2065</v>
      </c>
      <c r="W6" s="20">
        <f t="shared" si="3"/>
        <v>2.16</v>
      </c>
      <c r="X6" s="20">
        <f t="shared" si="3"/>
        <v>956.02</v>
      </c>
      <c r="Y6" s="21">
        <f>IF(Y7="",NA(),Y7)</f>
        <v>105.61</v>
      </c>
      <c r="Z6" s="21">
        <f t="shared" ref="Z6:AH6" si="4">IF(Z7="",NA(),Z7)</f>
        <v>103.32</v>
      </c>
      <c r="AA6" s="21">
        <f t="shared" si="4"/>
        <v>102.87</v>
      </c>
      <c r="AB6" s="21">
        <f t="shared" si="4"/>
        <v>102.88</v>
      </c>
      <c r="AC6" s="21">
        <f t="shared" si="4"/>
        <v>104.22</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12.99</v>
      </c>
      <c r="AV6" s="21">
        <f t="shared" ref="AV6:BD6" si="6">IF(AV7="",NA(),AV7)</f>
        <v>20.440000000000001</v>
      </c>
      <c r="AW6" s="21">
        <f t="shared" si="6"/>
        <v>25.2</v>
      </c>
      <c r="AX6" s="21">
        <f t="shared" si="6"/>
        <v>32.9</v>
      </c>
      <c r="AY6" s="21">
        <f t="shared" si="6"/>
        <v>44.03</v>
      </c>
      <c r="AZ6" s="21">
        <f t="shared" si="6"/>
        <v>26.99</v>
      </c>
      <c r="BA6" s="21">
        <f t="shared" si="6"/>
        <v>29.13</v>
      </c>
      <c r="BB6" s="21">
        <f t="shared" si="6"/>
        <v>35.69</v>
      </c>
      <c r="BC6" s="21">
        <f t="shared" si="6"/>
        <v>38.4</v>
      </c>
      <c r="BD6" s="21">
        <f t="shared" si="6"/>
        <v>44.04</v>
      </c>
      <c r="BE6" s="20" t="str">
        <f>IF(BE7="","",IF(BE7="-","【-】","【"&amp;SUBSTITUTE(TEXT(BE7,"#,##0.00"),"-","△")&amp;"】"))</f>
        <v>【42.02】</v>
      </c>
      <c r="BF6" s="21">
        <f>IF(BF7="",NA(),BF7)</f>
        <v>832.13</v>
      </c>
      <c r="BG6" s="21">
        <f t="shared" ref="BG6:BO6" si="7">IF(BG7="",NA(),BG7)</f>
        <v>1198.05</v>
      </c>
      <c r="BH6" s="21">
        <f t="shared" si="7"/>
        <v>498.05</v>
      </c>
      <c r="BI6" s="21">
        <f t="shared" si="7"/>
        <v>427.69</v>
      </c>
      <c r="BJ6" s="21">
        <f t="shared" si="7"/>
        <v>102.05</v>
      </c>
      <c r="BK6" s="21">
        <f t="shared" si="7"/>
        <v>826.83</v>
      </c>
      <c r="BL6" s="21">
        <f t="shared" si="7"/>
        <v>867.83</v>
      </c>
      <c r="BM6" s="21">
        <f t="shared" si="7"/>
        <v>791.76</v>
      </c>
      <c r="BN6" s="21">
        <f t="shared" si="7"/>
        <v>900.82</v>
      </c>
      <c r="BO6" s="21">
        <f t="shared" si="7"/>
        <v>839.21</v>
      </c>
      <c r="BP6" s="20" t="str">
        <f>IF(BP7="","",IF(BP7="-","【-】","【"&amp;SUBSTITUTE(TEXT(BP7,"#,##0.00"),"-","△")&amp;"】"))</f>
        <v>【785.10】</v>
      </c>
      <c r="BQ6" s="21">
        <f>IF(BQ7="",NA(),BQ7)</f>
        <v>103.64</v>
      </c>
      <c r="BR6" s="21">
        <f t="shared" ref="BR6:BZ6" si="8">IF(BR7="",NA(),BR7)</f>
        <v>98.56</v>
      </c>
      <c r="BS6" s="21">
        <f t="shared" si="8"/>
        <v>83.92</v>
      </c>
      <c r="BT6" s="21">
        <f t="shared" si="8"/>
        <v>84.48</v>
      </c>
      <c r="BU6" s="21">
        <f t="shared" si="8"/>
        <v>87.33</v>
      </c>
      <c r="BV6" s="21">
        <f t="shared" si="8"/>
        <v>57.31</v>
      </c>
      <c r="BW6" s="21">
        <f t="shared" si="8"/>
        <v>57.08</v>
      </c>
      <c r="BX6" s="21">
        <f t="shared" si="8"/>
        <v>56.26</v>
      </c>
      <c r="BY6" s="21">
        <f t="shared" si="8"/>
        <v>52.94</v>
      </c>
      <c r="BZ6" s="21">
        <f t="shared" si="8"/>
        <v>52.05</v>
      </c>
      <c r="CA6" s="20" t="str">
        <f>IF(CA7="","",IF(CA7="-","【-】","【"&amp;SUBSTITUTE(TEXT(CA7,"#,##0.00"),"-","△")&amp;"】"))</f>
        <v>【56.93】</v>
      </c>
      <c r="CB6" s="21">
        <f>IF(CB7="",NA(),CB7)</f>
        <v>146.22</v>
      </c>
      <c r="CC6" s="21">
        <f t="shared" ref="CC6:CK6" si="9">IF(CC7="",NA(),CC7)</f>
        <v>153.85</v>
      </c>
      <c r="CD6" s="21">
        <f t="shared" si="9"/>
        <v>181.4</v>
      </c>
      <c r="CE6" s="21">
        <f t="shared" si="9"/>
        <v>180.88</v>
      </c>
      <c r="CF6" s="21">
        <f t="shared" si="9"/>
        <v>174.61</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52.05</v>
      </c>
      <c r="CN6" s="21">
        <f t="shared" ref="CN6:CV6" si="10">IF(CN7="",NA(),CN7)</f>
        <v>53.14</v>
      </c>
      <c r="CO6" s="21">
        <f t="shared" si="10"/>
        <v>50.23</v>
      </c>
      <c r="CP6" s="21">
        <f t="shared" si="10"/>
        <v>51.69</v>
      </c>
      <c r="CQ6" s="21">
        <f t="shared" si="10"/>
        <v>50.05</v>
      </c>
      <c r="CR6" s="21">
        <f t="shared" si="10"/>
        <v>50.14</v>
      </c>
      <c r="CS6" s="21">
        <f t="shared" si="10"/>
        <v>54.83</v>
      </c>
      <c r="CT6" s="21">
        <f t="shared" si="10"/>
        <v>66.53</v>
      </c>
      <c r="CU6" s="21">
        <f t="shared" si="10"/>
        <v>52.35</v>
      </c>
      <c r="CV6" s="21">
        <f t="shared" si="10"/>
        <v>46.25</v>
      </c>
      <c r="CW6" s="20" t="str">
        <f>IF(CW7="","",IF(CW7="-","【-】","【"&amp;SUBSTITUTE(TEXT(CW7,"#,##0.00"),"-","△")&amp;"】"))</f>
        <v>【49.87】</v>
      </c>
      <c r="CX6" s="21">
        <f>IF(CX7="",NA(),CX7)</f>
        <v>78.23</v>
      </c>
      <c r="CY6" s="21">
        <f t="shared" ref="CY6:DG6" si="11">IF(CY7="",NA(),CY7)</f>
        <v>78.17</v>
      </c>
      <c r="CZ6" s="21">
        <f t="shared" si="11"/>
        <v>78.97</v>
      </c>
      <c r="DA6" s="21">
        <f t="shared" si="11"/>
        <v>80.28</v>
      </c>
      <c r="DB6" s="21">
        <f t="shared" si="11"/>
        <v>82.08</v>
      </c>
      <c r="DC6" s="21">
        <f t="shared" si="11"/>
        <v>84.98</v>
      </c>
      <c r="DD6" s="21">
        <f t="shared" si="11"/>
        <v>84.7</v>
      </c>
      <c r="DE6" s="21">
        <f t="shared" si="11"/>
        <v>84.67</v>
      </c>
      <c r="DF6" s="21">
        <f t="shared" si="11"/>
        <v>84.39</v>
      </c>
      <c r="DG6" s="21">
        <f t="shared" si="11"/>
        <v>83.96</v>
      </c>
      <c r="DH6" s="20" t="str">
        <f>IF(DH7="","",IF(DH7="-","【-】","【"&amp;SUBSTITUTE(TEXT(DH7,"#,##0.00"),"-","△")&amp;"】"))</f>
        <v>【87.54】</v>
      </c>
      <c r="DI6" s="21">
        <f>IF(DI7="",NA(),DI7)</f>
        <v>4.0999999999999996</v>
      </c>
      <c r="DJ6" s="21">
        <f t="shared" ref="DJ6:DR6" si="12">IF(DJ7="",NA(),DJ7)</f>
        <v>8.2100000000000009</v>
      </c>
      <c r="DK6" s="21">
        <f t="shared" si="12"/>
        <v>11.75</v>
      </c>
      <c r="DL6" s="21">
        <f t="shared" si="12"/>
        <v>15.21</v>
      </c>
      <c r="DM6" s="21">
        <f t="shared" si="12"/>
        <v>18.41</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452084</v>
      </c>
      <c r="D7" s="23">
        <v>46</v>
      </c>
      <c r="E7" s="23">
        <v>17</v>
      </c>
      <c r="F7" s="23">
        <v>5</v>
      </c>
      <c r="G7" s="23">
        <v>0</v>
      </c>
      <c r="H7" s="23" t="s">
        <v>96</v>
      </c>
      <c r="I7" s="23" t="s">
        <v>97</v>
      </c>
      <c r="J7" s="23" t="s">
        <v>98</v>
      </c>
      <c r="K7" s="23" t="s">
        <v>99</v>
      </c>
      <c r="L7" s="23" t="s">
        <v>100</v>
      </c>
      <c r="M7" s="23" t="s">
        <v>101</v>
      </c>
      <c r="N7" s="24" t="s">
        <v>102</v>
      </c>
      <c r="O7" s="24">
        <v>80.900000000000006</v>
      </c>
      <c r="P7" s="24">
        <v>7.31</v>
      </c>
      <c r="Q7" s="24">
        <v>95.78</v>
      </c>
      <c r="R7" s="24">
        <v>3278</v>
      </c>
      <c r="S7" s="24">
        <v>28503</v>
      </c>
      <c r="T7" s="24">
        <v>438.79</v>
      </c>
      <c r="U7" s="24">
        <v>64.959999999999994</v>
      </c>
      <c r="V7" s="24">
        <v>2065</v>
      </c>
      <c r="W7" s="24">
        <v>2.16</v>
      </c>
      <c r="X7" s="24">
        <v>956.02</v>
      </c>
      <c r="Y7" s="24">
        <v>105.61</v>
      </c>
      <c r="Z7" s="24">
        <v>103.32</v>
      </c>
      <c r="AA7" s="24">
        <v>102.87</v>
      </c>
      <c r="AB7" s="24">
        <v>102.88</v>
      </c>
      <c r="AC7" s="24">
        <v>104.22</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12.99</v>
      </c>
      <c r="AV7" s="24">
        <v>20.440000000000001</v>
      </c>
      <c r="AW7" s="24">
        <v>25.2</v>
      </c>
      <c r="AX7" s="24">
        <v>32.9</v>
      </c>
      <c r="AY7" s="24">
        <v>44.03</v>
      </c>
      <c r="AZ7" s="24">
        <v>26.99</v>
      </c>
      <c r="BA7" s="24">
        <v>29.13</v>
      </c>
      <c r="BB7" s="24">
        <v>35.69</v>
      </c>
      <c r="BC7" s="24">
        <v>38.4</v>
      </c>
      <c r="BD7" s="24">
        <v>44.04</v>
      </c>
      <c r="BE7" s="24">
        <v>42.02</v>
      </c>
      <c r="BF7" s="24">
        <v>832.13</v>
      </c>
      <c r="BG7" s="24">
        <v>1198.05</v>
      </c>
      <c r="BH7" s="24">
        <v>498.05</v>
      </c>
      <c r="BI7" s="24">
        <v>427.69</v>
      </c>
      <c r="BJ7" s="24">
        <v>102.05</v>
      </c>
      <c r="BK7" s="24">
        <v>826.83</v>
      </c>
      <c r="BL7" s="24">
        <v>867.83</v>
      </c>
      <c r="BM7" s="24">
        <v>791.76</v>
      </c>
      <c r="BN7" s="24">
        <v>900.82</v>
      </c>
      <c r="BO7" s="24">
        <v>839.21</v>
      </c>
      <c r="BP7" s="24">
        <v>785.1</v>
      </c>
      <c r="BQ7" s="24">
        <v>103.64</v>
      </c>
      <c r="BR7" s="24">
        <v>98.56</v>
      </c>
      <c r="BS7" s="24">
        <v>83.92</v>
      </c>
      <c r="BT7" s="24">
        <v>84.48</v>
      </c>
      <c r="BU7" s="24">
        <v>87.33</v>
      </c>
      <c r="BV7" s="24">
        <v>57.31</v>
      </c>
      <c r="BW7" s="24">
        <v>57.08</v>
      </c>
      <c r="BX7" s="24">
        <v>56.26</v>
      </c>
      <c r="BY7" s="24">
        <v>52.94</v>
      </c>
      <c r="BZ7" s="24">
        <v>52.05</v>
      </c>
      <c r="CA7" s="24">
        <v>56.93</v>
      </c>
      <c r="CB7" s="24">
        <v>146.22</v>
      </c>
      <c r="CC7" s="24">
        <v>153.85</v>
      </c>
      <c r="CD7" s="24">
        <v>181.4</v>
      </c>
      <c r="CE7" s="24">
        <v>180.88</v>
      </c>
      <c r="CF7" s="24">
        <v>174.61</v>
      </c>
      <c r="CG7" s="24">
        <v>273.52</v>
      </c>
      <c r="CH7" s="24">
        <v>274.99</v>
      </c>
      <c r="CI7" s="24">
        <v>282.08999999999997</v>
      </c>
      <c r="CJ7" s="24">
        <v>303.27999999999997</v>
      </c>
      <c r="CK7" s="24">
        <v>301.86</v>
      </c>
      <c r="CL7" s="24">
        <v>271.14999999999998</v>
      </c>
      <c r="CM7" s="24">
        <v>52.05</v>
      </c>
      <c r="CN7" s="24">
        <v>53.14</v>
      </c>
      <c r="CO7" s="24">
        <v>50.23</v>
      </c>
      <c r="CP7" s="24">
        <v>51.69</v>
      </c>
      <c r="CQ7" s="24">
        <v>50.05</v>
      </c>
      <c r="CR7" s="24">
        <v>50.14</v>
      </c>
      <c r="CS7" s="24">
        <v>54.83</v>
      </c>
      <c r="CT7" s="24">
        <v>66.53</v>
      </c>
      <c r="CU7" s="24">
        <v>52.35</v>
      </c>
      <c r="CV7" s="24">
        <v>46.25</v>
      </c>
      <c r="CW7" s="24">
        <v>49.87</v>
      </c>
      <c r="CX7" s="24">
        <v>78.23</v>
      </c>
      <c r="CY7" s="24">
        <v>78.17</v>
      </c>
      <c r="CZ7" s="24">
        <v>78.97</v>
      </c>
      <c r="DA7" s="24">
        <v>80.28</v>
      </c>
      <c r="DB7" s="24">
        <v>82.08</v>
      </c>
      <c r="DC7" s="24">
        <v>84.98</v>
      </c>
      <c r="DD7" s="24">
        <v>84.7</v>
      </c>
      <c r="DE7" s="24">
        <v>84.67</v>
      </c>
      <c r="DF7" s="24">
        <v>84.39</v>
      </c>
      <c r="DG7" s="24">
        <v>83.96</v>
      </c>
      <c r="DH7" s="24">
        <v>87.54</v>
      </c>
      <c r="DI7" s="24">
        <v>4.0999999999999996</v>
      </c>
      <c r="DJ7" s="24">
        <v>8.2100000000000009</v>
      </c>
      <c r="DK7" s="24">
        <v>11.75</v>
      </c>
      <c r="DL7" s="24">
        <v>15.21</v>
      </c>
      <c r="DM7" s="24">
        <v>18.41</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2025-01-31T00:27:07Z</cp:lastPrinted>
  <dcterms:created xsi:type="dcterms:W3CDTF">2025-01-24T07:21:08Z</dcterms:created>
  <dcterms:modified xsi:type="dcterms:W3CDTF">2025-02-27T02:25:29Z</dcterms:modified>
  <cp:category/>
</cp:coreProperties>
</file>