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下水\【法適】特排下水\"/>
    </mc:Choice>
  </mc:AlternateContent>
  <xr:revisionPtr revIDLastSave="0" documentId="13_ncr:1_{C3374A03-2068-4DC5-8223-FD4E597CD2D1}" xr6:coauthVersionLast="47" xr6:coauthVersionMax="47" xr10:uidLastSave="{00000000-0000-0000-0000-000000000000}"/>
  <workbookProtection workbookAlgorithmName="SHA-512" workbookHashValue="QVev1AQ+gyhj4K8zwSmBxW185TMd+CQmgUf0+UGztqUL7W/Nt+K8S3MEcE5m8Y2vBmJeL1qYUyk7BhbJU+WesA==" workbookSaltValue="jUSAmBiJU8nbqWbXTP+Epw=="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F85" i="4"/>
  <c r="AL10" i="4"/>
  <c r="I10" i="4"/>
  <c r="I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<sst xmlns="http://schemas.openxmlformats.org/spreadsheetml/2006/main" count="253" uniqueCount="115">
  <si>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</si>
  <si>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</si>
  <si>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</si>
  <si>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</si>
  <si>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</si>
  <si>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</si>
  <si>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</si>
  <si>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</si>
  <si>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</si>
  <si>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</si>
  <si>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</si>
  <si>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</si>
  <si>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</si>
  <si>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</si>
  <si>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</si>
  <si>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</si>
  <si>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</si>
  <si>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</si>
  <si>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</si>
  <si>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</si>
  <si>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</si>
  <si>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</si>
  <si>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</si>
  <si>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</si>
  <si>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</si>
  <si>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</si>
  <si>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</si>
  <si>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</si>
  <si>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</si>
  <si>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</si>
  <si>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</si>
  <si>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</si>
  <si>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</si>
  <si>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</si>
  <si>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</si>
  <si>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</si>
  <si>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</si>
  <si>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</si>
  <si>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</si>
  <si>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</si>
  <si>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</si>
  <si>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</si>
  <si>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</si>
  <si>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</si>
  <si>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</si>
  <si>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</si>
  <si>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</si>
  <si>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</si>
  <si>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</si>
  <si>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</si>
  <si>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</si>
  <si>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</si>
  <si>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</si>
  <si>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</si>
  <si>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</si>
  <si>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</si>
  <si>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</si>
  <si>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</si>
  <si>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</si>
  <si>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</si>
  <si>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</si>
  <si>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</si>
  <si>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</si>
  <si>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</si>
  <si>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</si>
  <si>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</si>
  <si>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</si>
  <si>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</si>
  <si>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</si>
  <si>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</si>
  <si>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</si>
  <si>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</si>
  <si>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</si>
  <si>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</si>
  <si>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</si>
  <si>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</si>
  <si>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</si>
  <si>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</si>
  <si>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</si>
  <si>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</si>
  <si>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</si>
  <si>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</si>
  <si>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</si>
  <si>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</si>
  <si>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</si>
  <si>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</si>
  <si>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</si>
  <si>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</si>
  <si>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</si>
  <si>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</si>
  <si>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</si>
  <si>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</si>
  <si>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</si>
  <si>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</si>
  <si>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</si>
  <si>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</si>
  <si>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延岡市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</si>
  <si>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</si>
  <si>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</si>
  <si>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</si>
  <si>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</si>
  <si>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</si>
  <si>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</si>
  <si>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</si>
  <si>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</si>
  <si>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</si>
  <si>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</si>
  <si>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</si>
  <si>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</si>
  <si>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</si>
  <si>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</si>
  <si>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</si>
  <si>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有形固定資産減価償却率は、数値が100％に近いほど、保有資産が法定耐用年数に近づいていることを示しています。
　本事業における有形固定資産は、平成21年度に整備完了した市設置の合併浄化槽であり、施設は比較的新しく、法定耐用年数を超えていないことから、現在必要な更新事業はない状況です。設置した浄化槽については、適正な検査を行いながら、維持管理を行います。</t>
    <rPh sb="143" eb="145">
      <t>セッチ</t>
    </rPh>
    <rPh sb="147" eb="150">
      <t>ジョウカソウ</t>
    </rPh>
    <rPh sb="156" eb="158">
      <t>テキセイ</t>
    </rPh>
    <rPh sb="159" eb="161">
      <t>ケンサ</t>
    </rPh>
    <rPh sb="162" eb="163">
      <t>オコナ</t>
    </rPh>
    <rPh sb="168" eb="172">
      <t>イジカンリ</t>
    </rPh>
    <rPh sb="173" eb="174">
      <t>オコナ</t>
    </rPh>
    <phoneticPr fontId="4"/>
  </si>
  <si>
    <t>　本整備事業は平成21年度に終了していますが、今後、整備財源として借入を行った企業債の償還が続いていきます。施設においては、まだ更新の時期に達していませんが、将来の更新時期に備え、必要に応じて、その更新財源となる使用料の見直しを検討する必要があります。なお、経営戦略については平成28年度に策定し、令和2年度に事業費の見直しに伴い改定を行いました。さらに、令和6年度中に近年の物価高騰等の影響を事業費に反映し、改定する予定です。</t>
    <phoneticPr fontId="16"/>
  </si>
  <si>
    <r>
      <t>・経常収支比率は100％以上で、累積欠損金も発生していません。流動比率や水洗化率も100％以上で、比較的経営の健全性は保たれています。今後も、維持管理経費の削減や使用料の確実な収入に努めます。
・企業債残高対事業規模比率は、使用料収入に対する企業債残高の割合を表しており、平均値を大きく上回っています。これは他団体に比べ建設改良の財源を企業債に依存している状態を示していますが、平成21年度まで浄化槽の整備事業を進めていたことが要因です。</t>
    </r>
    <r>
      <rPr>
        <sz val="11"/>
        <rFont val="ＭＳ ゴシック"/>
        <family val="3"/>
        <charset val="128"/>
      </rPr>
      <t>前年度に比べ営業収益である下水道使用料の減少が大きく、企業債残高対事業規模比率は増加していますが、整備事業の完了後、</t>
    </r>
    <r>
      <rPr>
        <sz val="11"/>
        <rFont val="ＭＳ ゴシック"/>
        <family val="3"/>
      </rPr>
      <t>企業債残高は着実に減少していますので、今後も収入確保と企業債残高の減少に努めます。
・施設利用率は、平均値を下回っており、施設の効率性は決して高くない状況です。今後の汚水処理人口の減少等を踏まえ、施設が過大なスペックとなっていないか、遊休状態になっていないか等の検討をし、必要に応じて適切な施設規模を維持していく必要があり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</si>
</sst>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font>
    <font>
      <sz val="6"/>
      <name val="ＭＳ Ｐゴシック"/>
      <family val="3"/>
    </font>
    <font>
      <sz val="11"/>
      <color theme="1"/>
      <name val="ＭＳ ゴシック"/>
      <family val="3"/>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D7-4854-BF17-724BEA46496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7D7-4854-BF17-724BEA46496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49.52</c:v>
                </c:pt>
                <c:pt idx="1">
                  <c:v>51.43</c:v>
                </c:pt>
                <c:pt idx="2">
                  <c:v>48.57</c:v>
                </c:pt>
                <c:pt idx="3">
                  <c:v>47.62</c:v>
                </c:pt>
                <c:pt idx="4">
                  <c:v>43.81</c:v>
                </c:pt>
              </c:numCache>
            </c:numRef>
          </c:val>
          <c:extLst>
            <c:ext xmlns:c16="http://schemas.microsoft.com/office/drawing/2014/chart" uri="{C3380CC4-5D6E-409C-BE32-E72D297353CC}">
              <c16:uniqueId val="{00000000-C1D3-408D-BE69-A8E8DE97B39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56.45</c:v>
                </c:pt>
                <c:pt idx="2">
                  <c:v>56.52</c:v>
                </c:pt>
                <c:pt idx="3">
                  <c:v>88.45</c:v>
                </c:pt>
                <c:pt idx="4">
                  <c:v>54.08</c:v>
                </c:pt>
              </c:numCache>
            </c:numRef>
          </c:val>
          <c:smooth val="0"/>
          <c:extLst>
            <c:ext xmlns:c16="http://schemas.microsoft.com/office/drawing/2014/chart" uri="{C3380CC4-5D6E-409C-BE32-E72D297353CC}">
              <c16:uniqueId val="{00000001-C1D3-408D-BE69-A8E8DE97B39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90A-4F22-A902-398650808B0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54.99</c:v>
                </c:pt>
                <c:pt idx="2">
                  <c:v>88.43</c:v>
                </c:pt>
                <c:pt idx="3">
                  <c:v>90.34</c:v>
                </c:pt>
                <c:pt idx="4">
                  <c:v>90.57</c:v>
                </c:pt>
              </c:numCache>
            </c:numRef>
          </c:val>
          <c:smooth val="0"/>
          <c:extLst>
            <c:ext xmlns:c16="http://schemas.microsoft.com/office/drawing/2014/chart" uri="{C3380CC4-5D6E-409C-BE32-E72D297353CC}">
              <c16:uniqueId val="{00000001-590A-4F22-A902-398650808B0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99.42</c:v>
                </c:pt>
                <c:pt idx="3">
                  <c:v>98.65</c:v>
                </c:pt>
                <c:pt idx="4">
                  <c:v>100.03</c:v>
                </c:pt>
              </c:numCache>
            </c:numRef>
          </c:val>
          <c:extLst>
            <c:ext xmlns:c16="http://schemas.microsoft.com/office/drawing/2014/chart" uri="{C3380CC4-5D6E-409C-BE32-E72D297353CC}">
              <c16:uniqueId val="{00000000-F8DD-4685-BBBE-2F1A2B096BF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93.76</c:v>
                </c:pt>
                <c:pt idx="1">
                  <c:v>95.33</c:v>
                </c:pt>
                <c:pt idx="2">
                  <c:v>100.41</c:v>
                </c:pt>
                <c:pt idx="3">
                  <c:v>100.17</c:v>
                </c:pt>
                <c:pt idx="4">
                  <c:v>96.95</c:v>
                </c:pt>
              </c:numCache>
            </c:numRef>
          </c:val>
          <c:smooth val="0"/>
          <c:extLst>
            <c:ext xmlns:c16="http://schemas.microsoft.com/office/drawing/2014/chart" uri="{C3380CC4-5D6E-409C-BE32-E72D297353CC}">
              <c16:uniqueId val="{00000001-F8DD-4685-BBBE-2F1A2B096BF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32.74</c:v>
                </c:pt>
                <c:pt idx="1">
                  <c:v>35.76</c:v>
                </c:pt>
                <c:pt idx="2">
                  <c:v>38.79</c:v>
                </c:pt>
                <c:pt idx="3">
                  <c:v>41.38</c:v>
                </c:pt>
                <c:pt idx="4">
                  <c:v>44.4</c:v>
                </c:pt>
              </c:numCache>
            </c:numRef>
          </c:val>
          <c:extLst>
            <c:ext xmlns:c16="http://schemas.microsoft.com/office/drawing/2014/chart" uri="{C3380CC4-5D6E-409C-BE32-E72D297353CC}">
              <c16:uniqueId val="{00000000-D481-4E4D-BBAB-00A794EA440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16.63</c:v>
                </c:pt>
                <c:pt idx="1">
                  <c:v>15.4</c:v>
                </c:pt>
                <c:pt idx="2">
                  <c:v>21.02</c:v>
                </c:pt>
                <c:pt idx="3">
                  <c:v>24.31</c:v>
                </c:pt>
                <c:pt idx="4">
                  <c:v>26.92</c:v>
                </c:pt>
              </c:numCache>
            </c:numRef>
          </c:val>
          <c:smooth val="0"/>
          <c:extLst>
            <c:ext xmlns:c16="http://schemas.microsoft.com/office/drawing/2014/chart" uri="{C3380CC4-5D6E-409C-BE32-E72D297353CC}">
              <c16:uniqueId val="{00000001-D481-4E4D-BBAB-00A794EA440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0B-49A1-9A23-82DD598A349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20B-49A1-9A23-82DD598A349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8F-47C1-B5F7-88600A3594E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173.09</c:v>
                </c:pt>
                <c:pt idx="1">
                  <c:v>162.82</c:v>
                </c:pt>
                <c:pt idx="2">
                  <c:v>83.92</c:v>
                </c:pt>
                <c:pt idx="3">
                  <c:v>89.31</c:v>
                </c:pt>
                <c:pt idx="4">
                  <c:v>91.33</c:v>
                </c:pt>
              </c:numCache>
            </c:numRef>
          </c:val>
          <c:smooth val="0"/>
          <c:extLst>
            <c:ext xmlns:c16="http://schemas.microsoft.com/office/drawing/2014/chart" uri="{C3380CC4-5D6E-409C-BE32-E72D297353CC}">
              <c16:uniqueId val="{00000001-2B8F-47C1-B5F7-88600A3594E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322.08</c:v>
                </c:pt>
                <c:pt idx="1">
                  <c:v>269.36</c:v>
                </c:pt>
                <c:pt idx="2">
                  <c:v>259.85000000000002</c:v>
                </c:pt>
                <c:pt idx="3">
                  <c:v>329.22</c:v>
                </c:pt>
                <c:pt idx="4">
                  <c:v>321.61</c:v>
                </c:pt>
              </c:numCache>
            </c:numRef>
          </c:val>
          <c:extLst>
            <c:ext xmlns:c16="http://schemas.microsoft.com/office/drawing/2014/chart" uri="{C3380CC4-5D6E-409C-BE32-E72D297353CC}">
              <c16:uniqueId val="{00000000-1564-4D9F-A928-FE744DE818B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117.39</c:v>
                </c:pt>
                <c:pt idx="1">
                  <c:v>125.61</c:v>
                </c:pt>
                <c:pt idx="2">
                  <c:v>122.71</c:v>
                </c:pt>
                <c:pt idx="3">
                  <c:v>138.19999999999999</c:v>
                </c:pt>
                <c:pt idx="4">
                  <c:v>126.97</c:v>
                </c:pt>
              </c:numCache>
            </c:numRef>
          </c:val>
          <c:smooth val="0"/>
          <c:extLst>
            <c:ext xmlns:c16="http://schemas.microsoft.com/office/drawing/2014/chart" uri="{C3380CC4-5D6E-409C-BE32-E72D297353CC}">
              <c16:uniqueId val="{00000001-1564-4D9F-A928-FE744DE818B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1393.89</c:v>
                </c:pt>
                <c:pt idx="1">
                  <c:v>1327.05</c:v>
                </c:pt>
                <c:pt idx="2">
                  <c:v>1332.14</c:v>
                </c:pt>
                <c:pt idx="3">
                  <c:v>1035.8399999999999</c:v>
                </c:pt>
                <c:pt idx="4">
                  <c:v>1235.07</c:v>
                </c:pt>
              </c:numCache>
            </c:numRef>
          </c:val>
          <c:extLst>
            <c:ext xmlns:c16="http://schemas.microsoft.com/office/drawing/2014/chart" uri="{C3380CC4-5D6E-409C-BE32-E72D297353CC}">
              <c16:uniqueId val="{00000000-FC67-41ED-B051-1E1ADF83977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398.42</c:v>
                </c:pt>
                <c:pt idx="2">
                  <c:v>294.08999999999997</c:v>
                </c:pt>
                <c:pt idx="3">
                  <c:v>294.08999999999997</c:v>
                </c:pt>
                <c:pt idx="4">
                  <c:v>338.47</c:v>
                </c:pt>
              </c:numCache>
            </c:numRef>
          </c:val>
          <c:smooth val="0"/>
          <c:extLst>
            <c:ext xmlns:c16="http://schemas.microsoft.com/office/drawing/2014/chart" uri="{C3380CC4-5D6E-409C-BE32-E72D297353CC}">
              <c16:uniqueId val="{00000001-FC67-41ED-B051-1E1ADF83977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47.7</c:v>
                </c:pt>
                <c:pt idx="1">
                  <c:v>46.98</c:v>
                </c:pt>
                <c:pt idx="2">
                  <c:v>43.07</c:v>
                </c:pt>
                <c:pt idx="3">
                  <c:v>39.159999999999997</c:v>
                </c:pt>
                <c:pt idx="4">
                  <c:v>40.880000000000003</c:v>
                </c:pt>
              </c:numCache>
            </c:numRef>
          </c:val>
          <c:extLst>
            <c:ext xmlns:c16="http://schemas.microsoft.com/office/drawing/2014/chart" uri="{C3380CC4-5D6E-409C-BE32-E72D297353CC}">
              <c16:uniqueId val="{00000000-90AF-4729-A0C2-1B2DD52576D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50.7</c:v>
                </c:pt>
                <c:pt idx="2">
                  <c:v>60</c:v>
                </c:pt>
                <c:pt idx="3">
                  <c:v>59.01</c:v>
                </c:pt>
                <c:pt idx="4">
                  <c:v>56.06</c:v>
                </c:pt>
              </c:numCache>
            </c:numRef>
          </c:val>
          <c:smooth val="0"/>
          <c:extLst>
            <c:ext xmlns:c16="http://schemas.microsoft.com/office/drawing/2014/chart" uri="{C3380CC4-5D6E-409C-BE32-E72D297353CC}">
              <c16:uniqueId val="{00000001-90AF-4729-A0C2-1B2DD52576D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260.31</c:v>
                </c:pt>
                <c:pt idx="1">
                  <c:v>266.52999999999997</c:v>
                </c:pt>
                <c:pt idx="2">
                  <c:v>287.89999999999998</c:v>
                </c:pt>
                <c:pt idx="3">
                  <c:v>320.94</c:v>
                </c:pt>
                <c:pt idx="4">
                  <c:v>302.98</c:v>
                </c:pt>
              </c:numCache>
            </c:numRef>
          </c:val>
          <c:extLst>
            <c:ext xmlns:c16="http://schemas.microsoft.com/office/drawing/2014/chart" uri="{C3380CC4-5D6E-409C-BE32-E72D297353CC}">
              <c16:uniqueId val="{00000000-54B8-4481-B64F-10DB04CC7BD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289.81</c:v>
                </c:pt>
                <c:pt idx="2">
                  <c:v>282.70999999999998</c:v>
                </c:pt>
                <c:pt idx="3">
                  <c:v>291.82</c:v>
                </c:pt>
                <c:pt idx="4">
                  <c:v>304.36</c:v>
                </c:pt>
              </c:numCache>
            </c:numRef>
          </c:val>
          <c:smooth val="0"/>
          <c:extLst>
            <c:ext xmlns:c16="http://schemas.microsoft.com/office/drawing/2014/chart" uri="{C3380CC4-5D6E-409C-BE32-E72D297353CC}">
              <c16:uniqueId val="{00000001-54B8-4481-B64F-10DB04CC7BD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宮崎県　延岡市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K2</v>
      </c>
      <c r="X8" s="70"/>
      <c r="Y8" s="70"/>
      <c r="Z8" s="70"/>
      <c r="AA8" s="70"/>
      <c r="AB8" s="70"/>
      <c r="AC8" s="70"/>
      <c r="AD8" s="71" t="str">
        <f>データ!$M$6</f>
        <v>非設置</v>
      </c>
      <c r="AE8" s="71"/>
      <c r="AF8" s="71"/>
      <c r="AG8" s="71"/>
      <c r="AH8" s="71"/>
      <c r="AI8" s="71"/>
      <c r="AJ8" s="71"/>
      <c r="AK8" s="3"/>
      <c r="AL8" s="44">
        <f>データ!S6</f>
        <v>115847</v>
      </c>
      <c r="AM8" s="44"/>
      <c r="AN8" s="44"/>
      <c r="AO8" s="44"/>
      <c r="AP8" s="44"/>
      <c r="AQ8" s="44"/>
      <c r="AR8" s="44"/>
      <c r="AS8" s="44"/>
      <c r="AT8" s="45">
        <f>データ!T6</f>
        <v>868.02</v>
      </c>
      <c r="AU8" s="45"/>
      <c r="AV8" s="45"/>
      <c r="AW8" s="45"/>
      <c r="AX8" s="45"/>
      <c r="AY8" s="45"/>
      <c r="AZ8" s="45"/>
      <c r="BA8" s="45"/>
      <c r="BB8" s="45">
        <f>データ!U6</f>
        <v>133.46</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31.97</v>
      </c>
      <c r="J10" s="45"/>
      <c r="K10" s="45"/>
      <c r="L10" s="45"/>
      <c r="M10" s="45"/>
      <c r="N10" s="45"/>
      <c r="O10" s="45"/>
      <c r="P10" s="45">
        <f>データ!P6</f>
        <v>0.16</v>
      </c>
      <c r="Q10" s="45"/>
      <c r="R10" s="45"/>
      <c r="S10" s="45"/>
      <c r="T10" s="45"/>
      <c r="U10" s="45"/>
      <c r="V10" s="45"/>
      <c r="W10" s="45">
        <f>データ!Q6</f>
        <v>100</v>
      </c>
      <c r="X10" s="45"/>
      <c r="Y10" s="45"/>
      <c r="Z10" s="45"/>
      <c r="AA10" s="45"/>
      <c r="AB10" s="45"/>
      <c r="AC10" s="45"/>
      <c r="AD10" s="44">
        <f>データ!R6</f>
        <v>2619</v>
      </c>
      <c r="AE10" s="44"/>
      <c r="AF10" s="44"/>
      <c r="AG10" s="44"/>
      <c r="AH10" s="44"/>
      <c r="AI10" s="44"/>
      <c r="AJ10" s="44"/>
      <c r="AK10" s="2"/>
      <c r="AL10" s="44">
        <f>データ!V6</f>
        <v>183</v>
      </c>
      <c r="AM10" s="44"/>
      <c r="AN10" s="44"/>
      <c r="AO10" s="44"/>
      <c r="AP10" s="44"/>
      <c r="AQ10" s="44"/>
      <c r="AR10" s="44"/>
      <c r="AS10" s="44"/>
      <c r="AT10" s="45">
        <f>データ!W6</f>
        <v>10.06</v>
      </c>
      <c r="AU10" s="45"/>
      <c r="AV10" s="45"/>
      <c r="AW10" s="45"/>
      <c r="AX10" s="45"/>
      <c r="AY10" s="45"/>
      <c r="AZ10" s="45"/>
      <c r="BA10" s="45"/>
      <c r="BB10" s="45">
        <f>データ!X6</f>
        <v>18.190000000000001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YE1oiDmnVsczSW2F4W6Tiyqts8d0mVB/G50yQzU5W8A/6k4mduq+f8AC7fz+zpEQLxB61HDkzdTEAhd7yymzng==" saltValue="NXpVx22o7b3aRhb24RB+I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452033</v>
      </c>
      <c r="D6" s="19">
        <f t="shared" si="3"/>
        <v>46</v>
      </c>
      <c r="E6" s="19">
        <f t="shared" si="3"/>
        <v>18</v>
      </c>
      <c r="F6" s="19">
        <f t="shared" si="3"/>
        <v>0</v>
      </c>
      <c r="G6" s="19">
        <f t="shared" si="3"/>
        <v>0</v>
      </c>
      <c r="H6" s="19" t="str">
        <f t="shared" si="3"/>
        <v>宮崎県　延岡市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31.97</v>
      </c>
      <c r="P6" s="20">
        <f t="shared" si="3"/>
        <v>0.16</v>
      </c>
      <c r="Q6" s="20">
        <f t="shared" si="3"/>
        <v>100</v>
      </c>
      <c r="R6" s="20">
        <f t="shared" si="3"/>
        <v>2619</v>
      </c>
      <c r="S6" s="20">
        <f t="shared" si="3"/>
        <v>115847</v>
      </c>
      <c r="T6" s="20">
        <f t="shared" si="3"/>
        <v>868.02</v>
      </c>
      <c r="U6" s="20">
        <f t="shared" si="3"/>
        <v>133.46</v>
      </c>
      <c r="V6" s="20">
        <f t="shared" si="3"/>
        <v>183</v>
      </c>
      <c r="W6" s="20">
        <f t="shared" si="3"/>
        <v>10.06</v>
      </c>
      <c r="X6" s="20">
        <f t="shared" si="3"/>
        <v>18.190000000000001</v>
      </c>
      <c r="Y6" s="21">
        <f>IF(Y7="",NA(),Y7)</f>
        <v>100</v>
      </c>
      <c r="Z6" s="21">
        <f t="shared" ref="Z6:AH6" si="4">IF(Z7="",NA(),Z7)</f>
        <v>100</v>
      </c>
      <c r="AA6" s="21">
        <f t="shared" si="4"/>
        <v>99.42</v>
      </c>
      <c r="AB6" s="21">
        <f t="shared" si="4"/>
        <v>98.65</v>
      </c>
      <c r="AC6" s="21">
        <f t="shared" si="4"/>
        <v>100.03</v>
      </c>
      <c r="AD6" s="21">
        <f t="shared" si="4"/>
        <v>93.76</v>
      </c>
      <c r="AE6" s="21">
        <f t="shared" si="4"/>
        <v>95.33</v>
      </c>
      <c r="AF6" s="21">
        <f t="shared" si="4"/>
        <v>100.41</v>
      </c>
      <c r="AG6" s="21">
        <f t="shared" si="4"/>
        <v>100.17</v>
      </c>
      <c r="AH6" s="21">
        <f t="shared" si="4"/>
        <v>96.95</v>
      </c>
      <c r="AI6" s="20" t="str">
        <f>IF(AI7="","",IF(AI7="-","【-】","【"&amp;SUBSTITUTE(TEXT(AI7,"#,##0.00"),"-","△")&amp;"】"))</f>
        <v>【96.62】</v>
      </c>
      <c r="AJ6" s="20">
        <f>IF(AJ7="",NA(),AJ7)</f>
        <v>0</v>
      </c>
      <c r="AK6" s="20">
        <f t="shared" ref="AK6:AS6" si="5">IF(AK7="",NA(),AK7)</f>
        <v>0</v>
      </c>
      <c r="AL6" s="20">
        <f t="shared" si="5"/>
        <v>0</v>
      </c>
      <c r="AM6" s="20">
        <f t="shared" si="5"/>
        <v>0</v>
      </c>
      <c r="AN6" s="20">
        <f t="shared" si="5"/>
        <v>0</v>
      </c>
      <c r="AO6" s="21">
        <f t="shared" si="5"/>
        <v>173.09</v>
      </c>
      <c r="AP6" s="21">
        <f t="shared" si="5"/>
        <v>162.82</v>
      </c>
      <c r="AQ6" s="21">
        <f t="shared" si="5"/>
        <v>83.92</v>
      </c>
      <c r="AR6" s="21">
        <f t="shared" si="5"/>
        <v>89.31</v>
      </c>
      <c r="AS6" s="21">
        <f t="shared" si="5"/>
        <v>91.33</v>
      </c>
      <c r="AT6" s="20" t="str">
        <f>IF(AT7="","",IF(AT7="-","【-】","【"&amp;SUBSTITUTE(TEXT(AT7,"#,##0.00"),"-","△")&amp;"】"))</f>
        <v>【111.69】</v>
      </c>
      <c r="AU6" s="21">
        <f>IF(AU7="",NA(),AU7)</f>
        <v>322.08</v>
      </c>
      <c r="AV6" s="21">
        <f t="shared" ref="AV6:BD6" si="6">IF(AV7="",NA(),AV7)</f>
        <v>269.36</v>
      </c>
      <c r="AW6" s="21">
        <f t="shared" si="6"/>
        <v>259.85000000000002</v>
      </c>
      <c r="AX6" s="21">
        <f t="shared" si="6"/>
        <v>329.22</v>
      </c>
      <c r="AY6" s="21">
        <f t="shared" si="6"/>
        <v>321.61</v>
      </c>
      <c r="AZ6" s="21">
        <f t="shared" si="6"/>
        <v>117.39</v>
      </c>
      <c r="BA6" s="21">
        <f t="shared" si="6"/>
        <v>125.61</v>
      </c>
      <c r="BB6" s="21">
        <f t="shared" si="6"/>
        <v>122.71</v>
      </c>
      <c r="BC6" s="21">
        <f t="shared" si="6"/>
        <v>138.19999999999999</v>
      </c>
      <c r="BD6" s="21">
        <f t="shared" si="6"/>
        <v>126.97</v>
      </c>
      <c r="BE6" s="20" t="str">
        <f>IF(BE7="","",IF(BE7="-","【-】","【"&amp;SUBSTITUTE(TEXT(BE7,"#,##0.00"),"-","△")&amp;"】"))</f>
        <v>【111.29】</v>
      </c>
      <c r="BF6" s="21">
        <f>IF(BF7="",NA(),BF7)</f>
        <v>1393.89</v>
      </c>
      <c r="BG6" s="21">
        <f t="shared" ref="BG6:BO6" si="7">IF(BG7="",NA(),BG7)</f>
        <v>1327.05</v>
      </c>
      <c r="BH6" s="21">
        <f t="shared" si="7"/>
        <v>1332.14</v>
      </c>
      <c r="BI6" s="21">
        <f t="shared" si="7"/>
        <v>1035.8399999999999</v>
      </c>
      <c r="BJ6" s="21">
        <f t="shared" si="7"/>
        <v>1235.07</v>
      </c>
      <c r="BK6" s="21">
        <f t="shared" si="7"/>
        <v>421.25</v>
      </c>
      <c r="BL6" s="21">
        <f t="shared" si="7"/>
        <v>398.42</v>
      </c>
      <c r="BM6" s="21">
        <f t="shared" si="7"/>
        <v>294.08999999999997</v>
      </c>
      <c r="BN6" s="21">
        <f t="shared" si="7"/>
        <v>294.08999999999997</v>
      </c>
      <c r="BO6" s="21">
        <f t="shared" si="7"/>
        <v>338.47</v>
      </c>
      <c r="BP6" s="20" t="str">
        <f>IF(BP7="","",IF(BP7="-","【-】","【"&amp;SUBSTITUTE(TEXT(BP7,"#,##0.00"),"-","△")&amp;"】"))</f>
        <v>【349.83】</v>
      </c>
      <c r="BQ6" s="21">
        <f>IF(BQ7="",NA(),BQ7)</f>
        <v>47.7</v>
      </c>
      <c r="BR6" s="21">
        <f t="shared" ref="BR6:BZ6" si="8">IF(BR7="",NA(),BR7)</f>
        <v>46.98</v>
      </c>
      <c r="BS6" s="21">
        <f t="shared" si="8"/>
        <v>43.07</v>
      </c>
      <c r="BT6" s="21">
        <f t="shared" si="8"/>
        <v>39.159999999999997</v>
      </c>
      <c r="BU6" s="21">
        <f t="shared" si="8"/>
        <v>40.880000000000003</v>
      </c>
      <c r="BV6" s="21">
        <f t="shared" si="8"/>
        <v>53.23</v>
      </c>
      <c r="BW6" s="21">
        <f t="shared" si="8"/>
        <v>50.7</v>
      </c>
      <c r="BX6" s="21">
        <f t="shared" si="8"/>
        <v>60</v>
      </c>
      <c r="BY6" s="21">
        <f t="shared" si="8"/>
        <v>59.01</v>
      </c>
      <c r="BZ6" s="21">
        <f t="shared" si="8"/>
        <v>56.06</v>
      </c>
      <c r="CA6" s="20" t="str">
        <f>IF(CA7="","",IF(CA7="-","【-】","【"&amp;SUBSTITUTE(TEXT(CA7,"#,##0.00"),"-","△")&amp;"】"))</f>
        <v>【53.65】</v>
      </c>
      <c r="CB6" s="21">
        <f>IF(CB7="",NA(),CB7)</f>
        <v>260.31</v>
      </c>
      <c r="CC6" s="21">
        <f t="shared" ref="CC6:CK6" si="9">IF(CC7="",NA(),CC7)</f>
        <v>266.52999999999997</v>
      </c>
      <c r="CD6" s="21">
        <f t="shared" si="9"/>
        <v>287.89999999999998</v>
      </c>
      <c r="CE6" s="21">
        <f t="shared" si="9"/>
        <v>320.94</v>
      </c>
      <c r="CF6" s="21">
        <f t="shared" si="9"/>
        <v>302.98</v>
      </c>
      <c r="CG6" s="21">
        <f t="shared" si="9"/>
        <v>283.3</v>
      </c>
      <c r="CH6" s="21">
        <f t="shared" si="9"/>
        <v>289.81</v>
      </c>
      <c r="CI6" s="21">
        <f t="shared" si="9"/>
        <v>282.70999999999998</v>
      </c>
      <c r="CJ6" s="21">
        <f t="shared" si="9"/>
        <v>291.82</v>
      </c>
      <c r="CK6" s="21">
        <f t="shared" si="9"/>
        <v>304.36</v>
      </c>
      <c r="CL6" s="20" t="str">
        <f>IF(CL7="","",IF(CL7="-","【-】","【"&amp;SUBSTITUTE(TEXT(CL7,"#,##0.00"),"-","△")&amp;"】"))</f>
        <v>【307.86】</v>
      </c>
      <c r="CM6" s="21">
        <f>IF(CM7="",NA(),CM7)</f>
        <v>49.52</v>
      </c>
      <c r="CN6" s="21">
        <f t="shared" ref="CN6:CV6" si="10">IF(CN7="",NA(),CN7)</f>
        <v>51.43</v>
      </c>
      <c r="CO6" s="21">
        <f t="shared" si="10"/>
        <v>48.57</v>
      </c>
      <c r="CP6" s="21">
        <f t="shared" si="10"/>
        <v>47.62</v>
      </c>
      <c r="CQ6" s="21">
        <f t="shared" si="10"/>
        <v>43.81</v>
      </c>
      <c r="CR6" s="21">
        <f t="shared" si="10"/>
        <v>55.96</v>
      </c>
      <c r="CS6" s="21">
        <f t="shared" si="10"/>
        <v>56.45</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60.12</v>
      </c>
      <c r="DD6" s="21">
        <f t="shared" si="11"/>
        <v>54.99</v>
      </c>
      <c r="DE6" s="21">
        <f t="shared" si="11"/>
        <v>88.43</v>
      </c>
      <c r="DF6" s="21">
        <f t="shared" si="11"/>
        <v>90.34</v>
      </c>
      <c r="DG6" s="21">
        <f t="shared" si="11"/>
        <v>90.57</v>
      </c>
      <c r="DH6" s="20" t="str">
        <f>IF(DH7="","",IF(DH7="-","【-】","【"&amp;SUBSTITUTE(TEXT(DH7,"#,##0.00"),"-","△")&amp;"】"))</f>
        <v>【85.31】</v>
      </c>
      <c r="DI6" s="21">
        <f>IF(DI7="",NA(),DI7)</f>
        <v>32.74</v>
      </c>
      <c r="DJ6" s="21">
        <f t="shared" ref="DJ6:DR6" si="12">IF(DJ7="",NA(),DJ7)</f>
        <v>35.76</v>
      </c>
      <c r="DK6" s="21">
        <f t="shared" si="12"/>
        <v>38.79</v>
      </c>
      <c r="DL6" s="21">
        <f t="shared" si="12"/>
        <v>41.38</v>
      </c>
      <c r="DM6" s="21">
        <f t="shared" si="12"/>
        <v>44.4</v>
      </c>
      <c r="DN6" s="21">
        <f t="shared" si="12"/>
        <v>16.63</v>
      </c>
      <c r="DO6" s="21">
        <f t="shared" si="12"/>
        <v>15.4</v>
      </c>
      <c r="DP6" s="21">
        <f t="shared" si="12"/>
        <v>21.02</v>
      </c>
      <c r="DQ6" s="21">
        <f t="shared" si="12"/>
        <v>24.31</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452033</v>
      </c>
      <c r="D7" s="23">
        <v>46</v>
      </c>
      <c r="E7" s="23">
        <v>18</v>
      </c>
      <c r="F7" s="23">
        <v>0</v>
      </c>
      <c r="G7" s="23">
        <v>0</v>
      </c>
      <c r="H7" s="23" t="s">
        <v>96</v>
      </c>
      <c r="I7" s="23" t="s">
        <v>97</v>
      </c>
      <c r="J7" s="23" t="s">
        <v>98</v>
      </c>
      <c r="K7" s="23" t="s">
        <v>99</v>
      </c>
      <c r="L7" s="23" t="s">
        <v>100</v>
      </c>
      <c r="M7" s="23" t="s">
        <v>101</v>
      </c>
      <c r="N7" s="24" t="s">
        <v>102</v>
      </c>
      <c r="O7" s="24">
        <v>31.97</v>
      </c>
      <c r="P7" s="24">
        <v>0.16</v>
      </c>
      <c r="Q7" s="24">
        <v>100</v>
      </c>
      <c r="R7" s="24">
        <v>2619</v>
      </c>
      <c r="S7" s="24">
        <v>115847</v>
      </c>
      <c r="T7" s="24">
        <v>868.02</v>
      </c>
      <c r="U7" s="24">
        <v>133.46</v>
      </c>
      <c r="V7" s="24">
        <v>183</v>
      </c>
      <c r="W7" s="24">
        <v>10.06</v>
      </c>
      <c r="X7" s="24">
        <v>18.190000000000001</v>
      </c>
      <c r="Y7" s="24">
        <v>100</v>
      </c>
      <c r="Z7" s="24">
        <v>100</v>
      </c>
      <c r="AA7" s="24">
        <v>99.42</v>
      </c>
      <c r="AB7" s="24">
        <v>98.65</v>
      </c>
      <c r="AC7" s="24">
        <v>100.03</v>
      </c>
      <c r="AD7" s="24">
        <v>93.76</v>
      </c>
      <c r="AE7" s="24">
        <v>95.33</v>
      </c>
      <c r="AF7" s="24">
        <v>100.41</v>
      </c>
      <c r="AG7" s="24">
        <v>100.17</v>
      </c>
      <c r="AH7" s="24">
        <v>96.95</v>
      </c>
      <c r="AI7" s="24">
        <v>96.62</v>
      </c>
      <c r="AJ7" s="24">
        <v>0</v>
      </c>
      <c r="AK7" s="24">
        <v>0</v>
      </c>
      <c r="AL7" s="24">
        <v>0</v>
      </c>
      <c r="AM7" s="24">
        <v>0</v>
      </c>
      <c r="AN7" s="24">
        <v>0</v>
      </c>
      <c r="AO7" s="24">
        <v>173.09</v>
      </c>
      <c r="AP7" s="24">
        <v>162.82</v>
      </c>
      <c r="AQ7" s="24">
        <v>83.92</v>
      </c>
      <c r="AR7" s="24">
        <v>89.31</v>
      </c>
      <c r="AS7" s="24">
        <v>91.33</v>
      </c>
      <c r="AT7" s="24">
        <v>111.69</v>
      </c>
      <c r="AU7" s="24">
        <v>322.08</v>
      </c>
      <c r="AV7" s="24">
        <v>269.36</v>
      </c>
      <c r="AW7" s="24">
        <v>259.85000000000002</v>
      </c>
      <c r="AX7" s="24">
        <v>329.22</v>
      </c>
      <c r="AY7" s="24">
        <v>321.61</v>
      </c>
      <c r="AZ7" s="24">
        <v>117.39</v>
      </c>
      <c r="BA7" s="24">
        <v>125.61</v>
      </c>
      <c r="BB7" s="24">
        <v>122.71</v>
      </c>
      <c r="BC7" s="24">
        <v>138.19999999999999</v>
      </c>
      <c r="BD7" s="24">
        <v>126.97</v>
      </c>
      <c r="BE7" s="24">
        <v>111.29</v>
      </c>
      <c r="BF7" s="24">
        <v>1393.89</v>
      </c>
      <c r="BG7" s="24">
        <v>1327.05</v>
      </c>
      <c r="BH7" s="24">
        <v>1332.14</v>
      </c>
      <c r="BI7" s="24">
        <v>1035.8399999999999</v>
      </c>
      <c r="BJ7" s="24">
        <v>1235.07</v>
      </c>
      <c r="BK7" s="24">
        <v>421.25</v>
      </c>
      <c r="BL7" s="24">
        <v>398.42</v>
      </c>
      <c r="BM7" s="24">
        <v>294.08999999999997</v>
      </c>
      <c r="BN7" s="24">
        <v>294.08999999999997</v>
      </c>
      <c r="BO7" s="24">
        <v>338.47</v>
      </c>
      <c r="BP7" s="24">
        <v>349.83</v>
      </c>
      <c r="BQ7" s="24">
        <v>47.7</v>
      </c>
      <c r="BR7" s="24">
        <v>46.98</v>
      </c>
      <c r="BS7" s="24">
        <v>43.07</v>
      </c>
      <c r="BT7" s="24">
        <v>39.159999999999997</v>
      </c>
      <c r="BU7" s="24">
        <v>40.880000000000003</v>
      </c>
      <c r="BV7" s="24">
        <v>53.23</v>
      </c>
      <c r="BW7" s="24">
        <v>50.7</v>
      </c>
      <c r="BX7" s="24">
        <v>60</v>
      </c>
      <c r="BY7" s="24">
        <v>59.01</v>
      </c>
      <c r="BZ7" s="24">
        <v>56.06</v>
      </c>
      <c r="CA7" s="24">
        <v>53.65</v>
      </c>
      <c r="CB7" s="24">
        <v>260.31</v>
      </c>
      <c r="CC7" s="24">
        <v>266.52999999999997</v>
      </c>
      <c r="CD7" s="24">
        <v>287.89999999999998</v>
      </c>
      <c r="CE7" s="24">
        <v>320.94</v>
      </c>
      <c r="CF7" s="24">
        <v>302.98</v>
      </c>
      <c r="CG7" s="24">
        <v>283.3</v>
      </c>
      <c r="CH7" s="24">
        <v>289.81</v>
      </c>
      <c r="CI7" s="24">
        <v>282.70999999999998</v>
      </c>
      <c r="CJ7" s="24">
        <v>291.82</v>
      </c>
      <c r="CK7" s="24">
        <v>304.36</v>
      </c>
      <c r="CL7" s="24">
        <v>307.86</v>
      </c>
      <c r="CM7" s="24">
        <v>49.52</v>
      </c>
      <c r="CN7" s="24">
        <v>51.43</v>
      </c>
      <c r="CO7" s="24">
        <v>48.57</v>
      </c>
      <c r="CP7" s="24">
        <v>47.62</v>
      </c>
      <c r="CQ7" s="24">
        <v>43.81</v>
      </c>
      <c r="CR7" s="24">
        <v>55.96</v>
      </c>
      <c r="CS7" s="24">
        <v>56.45</v>
      </c>
      <c r="CT7" s="24">
        <v>56.52</v>
      </c>
      <c r="CU7" s="24">
        <v>88.45</v>
      </c>
      <c r="CV7" s="24">
        <v>54.08</v>
      </c>
      <c r="CW7" s="24">
        <v>54.61</v>
      </c>
      <c r="CX7" s="24">
        <v>100</v>
      </c>
      <c r="CY7" s="24">
        <v>100</v>
      </c>
      <c r="CZ7" s="24">
        <v>100</v>
      </c>
      <c r="DA7" s="24">
        <v>100</v>
      </c>
      <c r="DB7" s="24">
        <v>100</v>
      </c>
      <c r="DC7" s="24">
        <v>60.12</v>
      </c>
      <c r="DD7" s="24">
        <v>54.99</v>
      </c>
      <c r="DE7" s="24">
        <v>88.43</v>
      </c>
      <c r="DF7" s="24">
        <v>90.34</v>
      </c>
      <c r="DG7" s="24">
        <v>90.57</v>
      </c>
      <c r="DH7" s="24">
        <v>85.31</v>
      </c>
      <c r="DI7" s="24">
        <v>32.74</v>
      </c>
      <c r="DJ7" s="24">
        <v>35.76</v>
      </c>
      <c r="DK7" s="24">
        <v>38.79</v>
      </c>
      <c r="DL7" s="24">
        <v>41.38</v>
      </c>
      <c r="DM7" s="24">
        <v>44.4</v>
      </c>
      <c r="DN7" s="24">
        <v>16.63</v>
      </c>
      <c r="DO7" s="24">
        <v>15.4</v>
      </c>
      <c r="DP7" s="24">
        <v>21.02</v>
      </c>
      <c r="DQ7" s="24">
        <v>24.31</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2025-02-13T02:56:26Z</cp:lastPrinted>
  <dcterms:created xsi:type="dcterms:W3CDTF">2025-01-24T07:25:23Z</dcterms:created>
  <dcterms:modified xsi:type="dcterms:W3CDTF">2025-02-27T02:23:44Z</dcterms:modified>
  <cp:category/>
</cp:coreProperties>
</file>