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5市町村→県\02法非適用\01簡易水道事業\"/>
    </mc:Choice>
  </mc:AlternateContent>
  <xr:revisionPtr revIDLastSave="0" documentId="13_ncr:1_{AE2DC79D-151F-4892-AD7E-8DC7ED8BBF9A}" xr6:coauthVersionLast="47" xr6:coauthVersionMax="47" xr10:uidLastSave="{00000000-0000-0000-0000-000000000000}"/>
  <workbookProtection workbookAlgorithmName="SHA-512" workbookHashValue="ePuIeidGfbBUhYen/sSU6KqFDX8Gf+ojb2fEUZUxN/PxVlygzHxW7STxNBEl0SmzCjKQ6EfoVUnju2JL4f0wJQ==" workbookSaltValue="aH0RdFGpqUyErDZsBfJaeA==" workbookSpinCount="100000" lockStructure="1"/>
  <bookViews>
    <workbookView xWindow="-108" yWindow="-108" windowWidth="23256" windowHeight="12576"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Q6" i="5"/>
  <c r="W10" i="4" s="1"/>
  <c r="P6" i="5"/>
  <c r="P10" i="4" s="1"/>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BB10" i="4"/>
  <c r="BB8" i="4"/>
  <c r="AT8" i="4"/>
  <c r="AL8" i="4"/>
  <c r="AD8" i="4"/>
  <c r="W8" i="4"/>
  <c r="P8" i="4"/>
  <c r="I8" i="4"/>
  <c r="B8" i="4"/>
  <c r="B6" i="4"/>
</calcChain>
</file>

<file path=xl/sharedStrings.xml><?xml version="1.0" encoding="utf-8"?>
<sst xmlns="http://schemas.openxmlformats.org/spreadsheetml/2006/main" count="233" uniqueCount="116">
  <si>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</si>
  <si>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</si>
  <si>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</si>
  <si>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</si>
  <si>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</si>
  <si>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</si>
  <si>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</si>
  <si>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</si>
  <si>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</si>
  <si>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</si>
  <si>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</si>
  <si>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</si>
  <si>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</si>
  <si>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</si>
  <si>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</si>
  <si>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</si>
  <si>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</si>
  <si>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</si>
  <si>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</si>
  <si>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</si>
  <si>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</si>
  <si>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</si>
  <si>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</si>
  <si>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</si>
  <si>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</si>
  <si>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</si>
  <si>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</si>
  <si>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</si>
  <si>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</si>
  <si>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</si>
  <si>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</si>
  <si>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</si>
  <si>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</si>
  <si>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</si>
  <si>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</si>
  <si>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</si>
  <si>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</si>
  <si>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</si>
  <si>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</si>
  <si>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</si>
  <si>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</si>
  <si>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</si>
  <si>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</si>
  <si>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</si>
  <si>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</si>
  <si>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</si>
  <si>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</si>
  <si>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</si>
  <si>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</si>
  <si>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</si>
  <si>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</si>
  <si>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</si>
  <si>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</si>
  <si>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</si>
  <si>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</si>
  <si>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</si>
  <si>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</si>
  <si>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</si>
  <si>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</si>
  <si>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</si>
  <si>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</si>
  <si>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</si>
  <si>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</si>
  <si>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</si>
  <si>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</si>
  <si>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</si>
  <si>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</si>
  <si>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</si>
  <si>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</si>
  <si>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</si>
  <si>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</si>
  <si>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</si>
  <si>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</si>
  <si>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</si>
  <si>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</si>
  <si>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</si>
  <si>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</si>
  <si>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</si>
  <si>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</si>
  <si>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</si>
  <si>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</si>
  <si>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</si>
  <si>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</si>
  <si>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</si>
  <si>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</si>
  <si>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</si>
  <si>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</si>
  <si>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</si>
  <si>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</si>
  <si>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</si>
  <si>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</si>
  <si>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</si>
  <si>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</si>
  <si>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</si>
  <si>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</si>
  <si>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</si>
  <si>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美郷町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</si>
  <si>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</si>
  <si>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</si>
  <si>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</si>
  <si>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</si>
  <si>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</si>
  <si>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</si>
  <si>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</si>
  <si>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</si>
  <si>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</si>
  <si>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</si>
  <si>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</si>
  <si>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</si>
  <si>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</si>
  <si>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</si>
  <si>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</si>
  <si>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</si>
  <si>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管理している施設数が多いが、人員が少ないため、維持管理の多くを外部委託している。そのため人件費が上がると維持管理費に影響するため、今後維持管理費を削減していくことは難しいと推測される。令和６年度から公営企業会計法適用化へと移行するが、他会計からの繰入金なしでは経営が出来ない状況は続くと見込まれる。経営戦略を改定するとともに、水道料金の見直しも含めてさらに厳しく経営改善に取り組まなければならない。
</t>
    <rPh sb="1" eb="3">
      <t>カンリ</t>
    </rPh>
    <rPh sb="7" eb="9">
      <t>シセツ</t>
    </rPh>
    <rPh sb="9" eb="10">
      <t>スウ</t>
    </rPh>
    <rPh sb="11" eb="12">
      <t>オオ</t>
    </rPh>
    <rPh sb="15" eb="17">
      <t>ジンイン</t>
    </rPh>
    <rPh sb="18" eb="19">
      <t>スク</t>
    </rPh>
    <rPh sb="24" eb="28">
      <t>イジカンリ</t>
    </rPh>
    <rPh sb="29" eb="30">
      <t>オオ</t>
    </rPh>
    <rPh sb="32" eb="34">
      <t>ガイブ</t>
    </rPh>
    <rPh sb="34" eb="36">
      <t>イタク</t>
    </rPh>
    <rPh sb="45" eb="48">
      <t>ジンケンヒ</t>
    </rPh>
    <rPh sb="49" eb="50">
      <t>ア</t>
    </rPh>
    <rPh sb="53" eb="58">
      <t>イジカンリヒ</t>
    </rPh>
    <rPh sb="59" eb="61">
      <t>エイキョウ</t>
    </rPh>
    <rPh sb="66" eb="68">
      <t>コンゴ</t>
    </rPh>
    <rPh sb="68" eb="73">
      <t>イジカンリヒ</t>
    </rPh>
    <rPh sb="74" eb="76">
      <t>サクゲン</t>
    </rPh>
    <rPh sb="83" eb="84">
      <t>ムズカ</t>
    </rPh>
    <rPh sb="87" eb="89">
      <t>スイソク</t>
    </rPh>
    <rPh sb="93" eb="95">
      <t>レイワ</t>
    </rPh>
    <rPh sb="96" eb="98">
      <t>ネンド</t>
    </rPh>
    <rPh sb="100" eb="106">
      <t>コウエイキギョウカイケイ</t>
    </rPh>
    <rPh sb="106" eb="110">
      <t>ホウテキヨウカ</t>
    </rPh>
    <rPh sb="112" eb="114">
      <t>イコウ</t>
    </rPh>
    <rPh sb="118" eb="121">
      <t>タカイケイ</t>
    </rPh>
    <rPh sb="124" eb="127">
      <t>クリイレキン</t>
    </rPh>
    <rPh sb="131" eb="133">
      <t>ケイエイ</t>
    </rPh>
    <rPh sb="134" eb="136">
      <t>デキ</t>
    </rPh>
    <rPh sb="138" eb="140">
      <t>ジョウキョウ</t>
    </rPh>
    <rPh sb="141" eb="142">
      <t>ツヅ</t>
    </rPh>
    <rPh sb="144" eb="146">
      <t>ミコ</t>
    </rPh>
    <rPh sb="164" eb="166">
      <t>スイドウ</t>
    </rPh>
    <rPh sb="166" eb="168">
      <t>リョウキン</t>
    </rPh>
    <rPh sb="169" eb="171">
      <t>ミナオ</t>
    </rPh>
    <rPh sb="173" eb="174">
      <t>フク</t>
    </rPh>
    <rPh sb="179" eb="180">
      <t>キビ</t>
    </rPh>
    <rPh sb="182" eb="186">
      <t>ケイエイカイゼン</t>
    </rPh>
    <rPh sb="187" eb="188">
      <t>ト</t>
    </rPh>
    <rPh sb="189" eb="190">
      <t>ク</t>
    </rPh>
    <phoneticPr fontId="4"/>
  </si>
  <si>
    <r>
      <t xml:space="preserve">①収益的収支比率は113.14％となるが、公営企業会計移行に備え基金を取崩したことによる増加となっている。費用面も公営企業会計移行による打切決算により経費が減となった事で、前年度との比較検討が難しい。
④企業債残高対給水収益比率は、類似団体と比較して低い数値となっているが、施設の老朽化も進んでおり、必要な施設の更新を見極めて経営改善を図っていく必要がある。
⑤料金回収率は63.75％と昨年度と比較して、上向きではあるが、給水収益以外の収入で賄われている状態に変わりなく、適切な料金収入の確保が出来ていない。高齢者世帯の増加や人口減少でこれ以上の料金引き上げは難しいが、料金見直し等も視野に入れ、更には経費削減にも努めなければならない。
⑥給水原価は類似団体と比較して低い数値で推移しているが、引き続き人口減少を見据えた維持管理費の削減に取り組んでいかなければならない。
⑦施設利用率は類似団体と比較して高い数値で推移しているが、人口減少が加速するに伴い低下していくと推測され、ダウンサイジングも視野に入れ維持管理を行っていく必要がある。
⑧有収率は全国平均と比較して、高い数値で推移しており、今後とも漏水等の原因を早期に特定し、有収率の向上に努めていかなければならない。
</t>
    </r>
    <r>
      <rPr>
        <sz val="11"/>
        <color rgb="FFFF0000"/>
        <rFont val="ＭＳ ゴシック"/>
        <family val="3"/>
        <charset val="128"/>
      </rPr>
      <t xml:space="preserve">
</t>
    </r>
    <rPh sb="1" eb="4">
      <t>シュウエキテキ</t>
    </rPh>
    <rPh sb="4" eb="8">
      <t>シュウシヒリツ</t>
    </rPh>
    <rPh sb="21" eb="25">
      <t>コウエイキギョウ</t>
    </rPh>
    <rPh sb="25" eb="27">
      <t>カイケイ</t>
    </rPh>
    <rPh sb="27" eb="29">
      <t>イコウ</t>
    </rPh>
    <rPh sb="30" eb="31">
      <t>ソナ</t>
    </rPh>
    <rPh sb="32" eb="34">
      <t>キキン</t>
    </rPh>
    <rPh sb="35" eb="37">
      <t>トリクズシ</t>
    </rPh>
    <rPh sb="44" eb="46">
      <t>ゾウカ</t>
    </rPh>
    <rPh sb="53" eb="56">
      <t>ヒヨウメン</t>
    </rPh>
    <rPh sb="57" eb="61">
      <t>コウエイキギョウ</t>
    </rPh>
    <rPh sb="61" eb="65">
      <t>カイケイイコウ</t>
    </rPh>
    <rPh sb="68" eb="70">
      <t>ウチキ</t>
    </rPh>
    <rPh sb="70" eb="72">
      <t>ケッサン</t>
    </rPh>
    <rPh sb="75" eb="77">
      <t>ケイヒ</t>
    </rPh>
    <rPh sb="78" eb="79">
      <t>ゲン</t>
    </rPh>
    <rPh sb="83" eb="84">
      <t>コト</t>
    </rPh>
    <rPh sb="86" eb="89">
      <t>ゼンネンド</t>
    </rPh>
    <rPh sb="91" eb="95">
      <t>ヒカクケントウ</t>
    </rPh>
    <rPh sb="96" eb="97">
      <t>ムズカ</t>
    </rPh>
    <rPh sb="103" eb="106">
      <t>キギョウサイ</t>
    </rPh>
    <rPh sb="106" eb="108">
      <t>ザンダカ</t>
    </rPh>
    <rPh sb="108" eb="109">
      <t>タイ</t>
    </rPh>
    <rPh sb="109" eb="115">
      <t>キュウスイシュウエキヒリツ</t>
    </rPh>
    <rPh sb="117" eb="121">
      <t>ルイジダンタイ</t>
    </rPh>
    <rPh sb="122" eb="124">
      <t>ヒカク</t>
    </rPh>
    <rPh sb="126" eb="127">
      <t>ヒク</t>
    </rPh>
    <rPh sb="128" eb="130">
      <t>スウチ</t>
    </rPh>
    <rPh sb="138" eb="140">
      <t>シセツ</t>
    </rPh>
    <rPh sb="141" eb="144">
      <t>ロウキュウカ</t>
    </rPh>
    <rPh sb="145" eb="146">
      <t>スス</t>
    </rPh>
    <rPh sb="151" eb="153">
      <t>ヒツヨウ</t>
    </rPh>
    <rPh sb="154" eb="156">
      <t>シセツ</t>
    </rPh>
    <rPh sb="157" eb="159">
      <t>コウシン</t>
    </rPh>
    <rPh sb="160" eb="162">
      <t>ミキワ</t>
    </rPh>
    <rPh sb="164" eb="168">
      <t>ケイエイカイゼン</t>
    </rPh>
    <rPh sb="169" eb="170">
      <t>ハカ</t>
    </rPh>
    <rPh sb="174" eb="176">
      <t>ヒツヨウ</t>
    </rPh>
    <rPh sb="183" eb="188">
      <t>リョウキンカイシュウリツ</t>
    </rPh>
    <rPh sb="324" eb="328">
      <t>キュウスイゲンカ</t>
    </rPh>
    <rPh sb="329" eb="333">
      <t>ルイジダンタイ</t>
    </rPh>
    <rPh sb="334" eb="336">
      <t>ヒカク</t>
    </rPh>
    <rPh sb="338" eb="339">
      <t>ヒク</t>
    </rPh>
    <rPh sb="340" eb="342">
      <t>スウチ</t>
    </rPh>
    <rPh sb="343" eb="345">
      <t>スイイ</t>
    </rPh>
    <rPh sb="351" eb="352">
      <t>ヒ</t>
    </rPh>
    <rPh sb="353" eb="354">
      <t>ツヅ</t>
    </rPh>
    <rPh sb="355" eb="359">
      <t>ジンコウゲンショウ</t>
    </rPh>
    <rPh sb="360" eb="362">
      <t>ミス</t>
    </rPh>
    <rPh sb="364" eb="369">
      <t>イジカンリヒ</t>
    </rPh>
    <rPh sb="370" eb="372">
      <t>サクゲン</t>
    </rPh>
    <rPh sb="392" eb="394">
      <t>シセツ</t>
    </rPh>
    <rPh sb="394" eb="397">
      <t>リヨウリツ</t>
    </rPh>
    <rPh sb="398" eb="402">
      <t>ルイジダンタイ</t>
    </rPh>
    <rPh sb="403" eb="405">
      <t>ヒカク</t>
    </rPh>
    <rPh sb="407" eb="408">
      <t>タカ</t>
    </rPh>
    <rPh sb="409" eb="411">
      <t>スウチ</t>
    </rPh>
    <rPh sb="412" eb="414">
      <t>スイイ</t>
    </rPh>
    <rPh sb="420" eb="424">
      <t>ジンコウゲンショウ</t>
    </rPh>
    <rPh sb="425" eb="427">
      <t>カソク</t>
    </rPh>
    <rPh sb="430" eb="431">
      <t>トモナ</t>
    </rPh>
    <rPh sb="432" eb="434">
      <t>テイカ</t>
    </rPh>
    <rPh sb="439" eb="441">
      <t>スイソク</t>
    </rPh>
    <rPh sb="453" eb="455">
      <t>シヤ</t>
    </rPh>
    <rPh sb="456" eb="457">
      <t>イ</t>
    </rPh>
    <rPh sb="458" eb="462">
      <t>イジカンリ</t>
    </rPh>
    <rPh sb="463" eb="464">
      <t>オコナ</t>
    </rPh>
    <rPh sb="468" eb="470">
      <t>ヒツヨウ</t>
    </rPh>
    <rPh sb="477" eb="480">
      <t>ユウシュウリツ</t>
    </rPh>
    <rPh sb="481" eb="485">
      <t>ゼンコクヘイキン</t>
    </rPh>
    <rPh sb="486" eb="488">
      <t>ヒカク</t>
    </rPh>
    <rPh sb="491" eb="492">
      <t>タカ</t>
    </rPh>
    <rPh sb="493" eb="495">
      <t>スウチ</t>
    </rPh>
    <rPh sb="496" eb="498">
      <t>スイイ</t>
    </rPh>
    <rPh sb="503" eb="505">
      <t>コンゴ</t>
    </rPh>
    <rPh sb="507" eb="509">
      <t>ロウスイ</t>
    </rPh>
    <rPh sb="509" eb="510">
      <t>トウ</t>
    </rPh>
    <rPh sb="511" eb="513">
      <t>ゲンイン</t>
    </rPh>
    <rPh sb="514" eb="516">
      <t>ソウキ</t>
    </rPh>
    <rPh sb="517" eb="519">
      <t>トクテイ</t>
    </rPh>
    <rPh sb="521" eb="524">
      <t>ユウシュウリツ</t>
    </rPh>
    <rPh sb="525" eb="527">
      <t>コウジョウ</t>
    </rPh>
    <rPh sb="528" eb="529">
      <t>ツト</t>
    </rPh>
    <phoneticPr fontId="4"/>
  </si>
  <si>
    <r>
      <t>③令和６年度からの公営企業会計法適用化をに向け</t>
    </r>
    <r>
      <rPr>
        <sz val="11"/>
        <rFont val="ＭＳ ゴシック"/>
        <family val="3"/>
        <charset val="128"/>
      </rPr>
      <t>、</t>
    </r>
    <r>
      <rPr>
        <sz val="11"/>
        <color rgb="FFFF0000"/>
        <rFont val="ＭＳ ゴシック"/>
        <family val="3"/>
        <charset val="128"/>
      </rPr>
      <t>固定資産の整理を行った。耐用年数</t>
    </r>
    <r>
      <rPr>
        <sz val="11"/>
        <color theme="1"/>
        <rFont val="ＭＳ ゴシック"/>
        <family val="3"/>
        <charset val="128"/>
      </rPr>
      <t xml:space="preserve">を超過している管路もあり、施設数も多く、老朽化も進んでいる為、今後は老朽化の状況を見極めて計画的に更新を行っていかなければならない。
</t>
    </r>
    <rPh sb="1" eb="3">
      <t>レイワ</t>
    </rPh>
    <rPh sb="4" eb="6">
      <t>ネンド</t>
    </rPh>
    <rPh sb="9" eb="15">
      <t>コウエイキギョウカイケイ</t>
    </rPh>
    <rPh sb="15" eb="18">
      <t>ホウテキヨウ</t>
    </rPh>
    <rPh sb="18" eb="19">
      <t>カ</t>
    </rPh>
    <rPh sb="21" eb="22">
      <t>ム</t>
    </rPh>
    <rPh sb="32" eb="33">
      <t>オコナ</t>
    </rPh>
    <rPh sb="36" eb="38">
      <t>タイヨウ</t>
    </rPh>
    <rPh sb="38" eb="40">
      <t>ネンスウ</t>
    </rPh>
    <rPh sb="41" eb="43">
      <t>チョウカ</t>
    </rPh>
    <rPh sb="47" eb="49">
      <t>カンロ</t>
    </rPh>
    <rPh sb="53" eb="56">
      <t>シセツスウ</t>
    </rPh>
    <rPh sb="57" eb="58">
      <t>オオ</t>
    </rPh>
    <rPh sb="60" eb="63">
      <t>ロウキュウカ</t>
    </rPh>
    <rPh sb="64" eb="65">
      <t>スス</t>
    </rPh>
    <rPh sb="69" eb="70">
      <t>タメ</t>
    </rPh>
    <rPh sb="71" eb="73">
      <t>コンゴ</t>
    </rPh>
    <rPh sb="74" eb="77">
      <t>ロウキュウカ</t>
    </rPh>
    <rPh sb="78" eb="80">
      <t>ジョウキョウ</t>
    </rPh>
    <rPh sb="81" eb="83">
      <t>ミキワ</t>
    </rPh>
    <rPh sb="85" eb="88">
      <t>ケイカクテキ</t>
    </rPh>
    <rPh sb="89" eb="91">
      <t>コウシン</t>
    </rPh>
    <rPh sb="92" eb="9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</si>
</sst>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91-4731-9740-041716457A8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EF91-4731-9740-041716457A8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70.33</c:v>
                </c:pt>
                <c:pt idx="1">
                  <c:v>70.41</c:v>
                </c:pt>
                <c:pt idx="2">
                  <c:v>67.099999999999994</c:v>
                </c:pt>
                <c:pt idx="3">
                  <c:v>65.459999999999994</c:v>
                </c:pt>
                <c:pt idx="4">
                  <c:v>65.16</c:v>
                </c:pt>
              </c:numCache>
            </c:numRef>
          </c:val>
          <c:extLst>
            <c:ext xmlns:c16="http://schemas.microsoft.com/office/drawing/2014/chart" uri="{C3380CC4-5D6E-409C-BE32-E72D297353CC}">
              <c16:uniqueId val="{00000000-A7D9-469A-BAFA-3D8164BB3015}"/>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A7D9-469A-BAFA-3D8164BB3015}"/>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87.72</c:v>
                </c:pt>
                <c:pt idx="1">
                  <c:v>87.72</c:v>
                </c:pt>
                <c:pt idx="2">
                  <c:v>87.7</c:v>
                </c:pt>
                <c:pt idx="3">
                  <c:v>87.7</c:v>
                </c:pt>
                <c:pt idx="4">
                  <c:v>87.7</c:v>
                </c:pt>
              </c:numCache>
            </c:numRef>
          </c:val>
          <c:extLst>
            <c:ext xmlns:c16="http://schemas.microsoft.com/office/drawing/2014/chart" uri="{C3380CC4-5D6E-409C-BE32-E72D297353CC}">
              <c16:uniqueId val="{00000000-15C8-4F6B-8DD2-B9EB4F5FB5E5}"/>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15C8-4F6B-8DD2-B9EB4F5FB5E5}"/>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58.96</c:v>
                </c:pt>
                <c:pt idx="1">
                  <c:v>67.28</c:v>
                </c:pt>
                <c:pt idx="2">
                  <c:v>63.91</c:v>
                </c:pt>
                <c:pt idx="3">
                  <c:v>60.83</c:v>
                </c:pt>
                <c:pt idx="4">
                  <c:v>113.14</c:v>
                </c:pt>
              </c:numCache>
            </c:numRef>
          </c:val>
          <c:extLst>
            <c:ext xmlns:c16="http://schemas.microsoft.com/office/drawing/2014/chart" uri="{C3380CC4-5D6E-409C-BE32-E72D297353CC}">
              <c16:uniqueId val="{00000000-B8B8-4B65-9836-D94C8ECF833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B8B8-4B65-9836-D94C8ECF833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5A-489C-87B6-5DCC341E0C35}"/>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5A-489C-87B6-5DCC341E0C35}"/>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2D-453C-990B-77AE1C4F3C6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2D-453C-990B-77AE1C4F3C6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37-42FB-B011-BCD2D29E6FA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37-42FB-B011-BCD2D29E6FA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BB-48D7-A385-FCAD2739248F}"/>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BB-48D7-A385-FCAD2739248F}"/>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823.77</c:v>
                </c:pt>
                <c:pt idx="1">
                  <c:v>918.93</c:v>
                </c:pt>
                <c:pt idx="2">
                  <c:v>733.7</c:v>
                </c:pt>
                <c:pt idx="3">
                  <c:v>894.15</c:v>
                </c:pt>
                <c:pt idx="4">
                  <c:v>687.83</c:v>
                </c:pt>
              </c:numCache>
            </c:numRef>
          </c:val>
          <c:extLst>
            <c:ext xmlns:c16="http://schemas.microsoft.com/office/drawing/2014/chart" uri="{C3380CC4-5D6E-409C-BE32-E72D297353CC}">
              <c16:uniqueId val="{00000000-ABDA-407F-9C1A-A168B7EC490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ABDA-407F-9C1A-A168B7EC490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54.5</c:v>
                </c:pt>
                <c:pt idx="1">
                  <c:v>52.17</c:v>
                </c:pt>
                <c:pt idx="2">
                  <c:v>61.29</c:v>
                </c:pt>
                <c:pt idx="3">
                  <c:v>39.79</c:v>
                </c:pt>
                <c:pt idx="4">
                  <c:v>63.75</c:v>
                </c:pt>
              </c:numCache>
            </c:numRef>
          </c:val>
          <c:extLst>
            <c:ext xmlns:c16="http://schemas.microsoft.com/office/drawing/2014/chart" uri="{C3380CC4-5D6E-409C-BE32-E72D297353CC}">
              <c16:uniqueId val="{00000000-19D6-4050-A55F-F962ECBB9A4D}"/>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19D6-4050-A55F-F962ECBB9A4D}"/>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234.3</c:v>
                </c:pt>
                <c:pt idx="1">
                  <c:v>210.78</c:v>
                </c:pt>
                <c:pt idx="2">
                  <c:v>215.44</c:v>
                </c:pt>
                <c:pt idx="3">
                  <c:v>264.16000000000003</c:v>
                </c:pt>
                <c:pt idx="4">
                  <c:v>208.27</c:v>
                </c:pt>
              </c:numCache>
            </c:numRef>
          </c:val>
          <c:extLst>
            <c:ext xmlns:c16="http://schemas.microsoft.com/office/drawing/2014/chart" uri="{C3380CC4-5D6E-409C-BE32-E72D297353CC}">
              <c16:uniqueId val="{00000000-5877-4711-A785-2A66F1290120}"/>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5877-4711-A785-2A66F1290120}"/>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42" zoomScale="80" zoomScaleNormal="8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宮崎県　美郷町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D3</v>
      </c>
      <c r="X8" s="35"/>
      <c r="Y8" s="35"/>
      <c r="Z8" s="35"/>
      <c r="AA8" s="35"/>
      <c r="AB8" s="35"/>
      <c r="AC8" s="35"/>
      <c r="AD8" s="35" t="str">
        <f>データ!$M$6</f>
        <v>非設置</v>
      </c>
      <c r="AE8" s="35"/>
      <c r="AF8" s="35"/>
      <c r="AG8" s="35"/>
      <c r="AH8" s="35"/>
      <c r="AI8" s="35"/>
      <c r="AJ8" s="35"/>
      <c r="AK8" s="2"/>
      <c r="AL8" s="36">
        <f>データ!$R$6</f>
        <v>4677</v>
      </c>
      <c r="AM8" s="36"/>
      <c r="AN8" s="36"/>
      <c r="AO8" s="36"/>
      <c r="AP8" s="36"/>
      <c r="AQ8" s="36"/>
      <c r="AR8" s="36"/>
      <c r="AS8" s="36"/>
      <c r="AT8" s="37">
        <f>データ!$S$6</f>
        <v>448.84</v>
      </c>
      <c r="AU8" s="37"/>
      <c r="AV8" s="37"/>
      <c r="AW8" s="37"/>
      <c r="AX8" s="37"/>
      <c r="AY8" s="37"/>
      <c r="AZ8" s="37"/>
      <c r="BA8" s="37"/>
      <c r="BB8" s="37">
        <f>データ!$T$6</f>
        <v>10.42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87.73</v>
      </c>
      <c r="Q10" s="37"/>
      <c r="R10" s="37"/>
      <c r="S10" s="37"/>
      <c r="T10" s="37"/>
      <c r="U10" s="37"/>
      <c r="V10" s="37"/>
      <c r="W10" s="36">
        <f>データ!$Q$6</f>
        <v>2442</v>
      </c>
      <c r="X10" s="36"/>
      <c r="Y10" s="36"/>
      <c r="Z10" s="36"/>
      <c r="AA10" s="36"/>
      <c r="AB10" s="36"/>
      <c r="AC10" s="36"/>
      <c r="AD10" s="2"/>
      <c r="AE10" s="2"/>
      <c r="AF10" s="2"/>
      <c r="AG10" s="2"/>
      <c r="AH10" s="2"/>
      <c r="AI10" s="2"/>
      <c r="AJ10" s="2"/>
      <c r="AK10" s="2"/>
      <c r="AL10" s="36">
        <f>データ!$U$6</f>
        <v>4047</v>
      </c>
      <c r="AM10" s="36"/>
      <c r="AN10" s="36"/>
      <c r="AO10" s="36"/>
      <c r="AP10" s="36"/>
      <c r="AQ10" s="36"/>
      <c r="AR10" s="36"/>
      <c r="AS10" s="36"/>
      <c r="AT10" s="37">
        <f>データ!$V$6</f>
        <v>21.75</v>
      </c>
      <c r="AU10" s="37"/>
      <c r="AV10" s="37"/>
      <c r="AW10" s="37"/>
      <c r="AX10" s="37"/>
      <c r="AY10" s="37"/>
      <c r="AZ10" s="37"/>
      <c r="BA10" s="37"/>
      <c r="BB10" s="37">
        <f>データ!$W$6</f>
        <v>186.07</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114</v>
      </c>
      <c r="BM16" s="47"/>
      <c r="BN16" s="47"/>
      <c r="BO16" s="47"/>
      <c r="BP16" s="47"/>
      <c r="BQ16" s="47"/>
      <c r="BR16" s="47"/>
      <c r="BS16" s="47"/>
      <c r="BT16" s="47"/>
      <c r="BU16" s="47"/>
      <c r="BV16" s="47"/>
      <c r="BW16" s="47"/>
      <c r="BX16" s="47"/>
      <c r="BY16" s="47"/>
      <c r="BZ16" s="4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51.19999999999999"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115</v>
      </c>
      <c r="BM47" s="47"/>
      <c r="BN47" s="47"/>
      <c r="BO47" s="47"/>
      <c r="BP47" s="47"/>
      <c r="BQ47" s="47"/>
      <c r="BR47" s="47"/>
      <c r="BS47" s="47"/>
      <c r="BT47" s="47"/>
      <c r="BU47" s="47"/>
      <c r="BV47" s="47"/>
      <c r="BW47" s="47"/>
      <c r="BX47" s="47"/>
      <c r="BY47" s="47"/>
      <c r="BZ47" s="4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113</v>
      </c>
      <c r="BM66" s="47"/>
      <c r="BN66" s="47"/>
      <c r="BO66" s="47"/>
      <c r="BP66" s="47"/>
      <c r="BQ66" s="47"/>
      <c r="BR66" s="47"/>
      <c r="BS66" s="47"/>
      <c r="BT66" s="47"/>
      <c r="BU66" s="47"/>
      <c r="BV66" s="47"/>
      <c r="BW66" s="47"/>
      <c r="BX66" s="47"/>
      <c r="BY66" s="47"/>
      <c r="BZ66" s="4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mxOXQvZ+LqazCwOv2EE85hOM9rRTFmmehs1z0KkK7Ym6OcwuFo/wAdXmIWyJHHg0ccWAP2EUFCQnDk0fSx1EWw==" saltValue="lC+D6KfKpn494cZI1Prsn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454311</v>
      </c>
      <c r="D6" s="20">
        <f t="shared" si="3"/>
        <v>47</v>
      </c>
      <c r="E6" s="20">
        <f t="shared" si="3"/>
        <v>1</v>
      </c>
      <c r="F6" s="20">
        <f t="shared" si="3"/>
        <v>0</v>
      </c>
      <c r="G6" s="20">
        <f t="shared" si="3"/>
        <v>0</v>
      </c>
      <c r="H6" s="20" t="str">
        <f t="shared" si="3"/>
        <v>宮崎県　美郷町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87.73</v>
      </c>
      <c r="Q6" s="21">
        <f t="shared" si="3"/>
        <v>2442</v>
      </c>
      <c r="R6" s="21">
        <f t="shared" si="3"/>
        <v>4677</v>
      </c>
      <c r="S6" s="21">
        <f t="shared" si="3"/>
        <v>448.84</v>
      </c>
      <c r="T6" s="21">
        <f t="shared" si="3"/>
        <v>10.42</v>
      </c>
      <c r="U6" s="21">
        <f t="shared" si="3"/>
        <v>4047</v>
      </c>
      <c r="V6" s="21">
        <f t="shared" si="3"/>
        <v>21.75</v>
      </c>
      <c r="W6" s="21">
        <f t="shared" si="3"/>
        <v>186.07</v>
      </c>
      <c r="X6" s="22">
        <f>IF(X7="",NA(),X7)</f>
        <v>58.96</v>
      </c>
      <c r="Y6" s="22">
        <f t="shared" ref="Y6:AG6" si="4">IF(Y7="",NA(),Y7)</f>
        <v>67.28</v>
      </c>
      <c r="Z6" s="22">
        <f t="shared" si="4"/>
        <v>63.91</v>
      </c>
      <c r="AA6" s="22">
        <f t="shared" si="4"/>
        <v>60.83</v>
      </c>
      <c r="AB6" s="22">
        <f t="shared" si="4"/>
        <v>113.14</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823.77</v>
      </c>
      <c r="BF6" s="22">
        <f t="shared" ref="BF6:BN6" si="7">IF(BF7="",NA(),BF7)</f>
        <v>918.93</v>
      </c>
      <c r="BG6" s="22">
        <f t="shared" si="7"/>
        <v>733.7</v>
      </c>
      <c r="BH6" s="22">
        <f t="shared" si="7"/>
        <v>894.15</v>
      </c>
      <c r="BI6" s="22">
        <f t="shared" si="7"/>
        <v>687.83</v>
      </c>
      <c r="BJ6" s="22">
        <f t="shared" si="7"/>
        <v>1018.52</v>
      </c>
      <c r="BK6" s="22">
        <f t="shared" si="7"/>
        <v>949.61</v>
      </c>
      <c r="BL6" s="22">
        <f t="shared" si="7"/>
        <v>918.84</v>
      </c>
      <c r="BM6" s="22">
        <f t="shared" si="7"/>
        <v>955.49</v>
      </c>
      <c r="BN6" s="22">
        <f t="shared" si="7"/>
        <v>1017.9</v>
      </c>
      <c r="BO6" s="21" t="str">
        <f>IF(BO7="","",IF(BO7="-","【-】","【"&amp;SUBSTITUTE(TEXT(BO7,"#,##0.00"),"-","△")&amp;"】"))</f>
        <v>【1,045.20】</v>
      </c>
      <c r="BP6" s="22">
        <f>IF(BP7="",NA(),BP7)</f>
        <v>54.5</v>
      </c>
      <c r="BQ6" s="22">
        <f t="shared" ref="BQ6:BY6" si="8">IF(BQ7="",NA(),BQ7)</f>
        <v>52.17</v>
      </c>
      <c r="BR6" s="22">
        <f t="shared" si="8"/>
        <v>61.29</v>
      </c>
      <c r="BS6" s="22">
        <f t="shared" si="8"/>
        <v>39.79</v>
      </c>
      <c r="BT6" s="22">
        <f t="shared" si="8"/>
        <v>63.75</v>
      </c>
      <c r="BU6" s="22">
        <f t="shared" si="8"/>
        <v>58.79</v>
      </c>
      <c r="BV6" s="22">
        <f t="shared" si="8"/>
        <v>58.41</v>
      </c>
      <c r="BW6" s="22">
        <f t="shared" si="8"/>
        <v>58.27</v>
      </c>
      <c r="BX6" s="22">
        <f t="shared" si="8"/>
        <v>55.15</v>
      </c>
      <c r="BY6" s="22">
        <f t="shared" si="8"/>
        <v>53.95</v>
      </c>
      <c r="BZ6" s="21" t="str">
        <f>IF(BZ7="","",IF(BZ7="-","【-】","【"&amp;SUBSTITUTE(TEXT(BZ7,"#,##0.00"),"-","△")&amp;"】"))</f>
        <v>【49.51】</v>
      </c>
      <c r="CA6" s="22">
        <f>IF(CA7="",NA(),CA7)</f>
        <v>234.3</v>
      </c>
      <c r="CB6" s="22">
        <f t="shared" ref="CB6:CJ6" si="9">IF(CB7="",NA(),CB7)</f>
        <v>210.78</v>
      </c>
      <c r="CC6" s="22">
        <f t="shared" si="9"/>
        <v>215.44</v>
      </c>
      <c r="CD6" s="22">
        <f t="shared" si="9"/>
        <v>264.16000000000003</v>
      </c>
      <c r="CE6" s="22">
        <f t="shared" si="9"/>
        <v>208.27</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70.33</v>
      </c>
      <c r="CM6" s="22">
        <f t="shared" ref="CM6:CU6" si="10">IF(CM7="",NA(),CM7)</f>
        <v>70.41</v>
      </c>
      <c r="CN6" s="22">
        <f t="shared" si="10"/>
        <v>67.099999999999994</v>
      </c>
      <c r="CO6" s="22">
        <f t="shared" si="10"/>
        <v>65.459999999999994</v>
      </c>
      <c r="CP6" s="22">
        <f t="shared" si="10"/>
        <v>65.16</v>
      </c>
      <c r="CQ6" s="22">
        <f t="shared" si="10"/>
        <v>56.04</v>
      </c>
      <c r="CR6" s="22">
        <f t="shared" si="10"/>
        <v>58.52</v>
      </c>
      <c r="CS6" s="22">
        <f t="shared" si="10"/>
        <v>58.88</v>
      </c>
      <c r="CT6" s="22">
        <f t="shared" si="10"/>
        <v>58.16</v>
      </c>
      <c r="CU6" s="22">
        <f t="shared" si="10"/>
        <v>55.9</v>
      </c>
      <c r="CV6" s="21" t="str">
        <f>IF(CV7="","",IF(CV7="-","【-】","【"&amp;SUBSTITUTE(TEXT(CV7,"#,##0.00"),"-","△")&amp;"】"))</f>
        <v>【55.00】</v>
      </c>
      <c r="CW6" s="22">
        <f>IF(CW7="",NA(),CW7)</f>
        <v>87.72</v>
      </c>
      <c r="CX6" s="22">
        <f t="shared" ref="CX6:DF6" si="11">IF(CX7="",NA(),CX7)</f>
        <v>87.72</v>
      </c>
      <c r="CY6" s="22">
        <f t="shared" si="11"/>
        <v>87.7</v>
      </c>
      <c r="CZ6" s="22">
        <f t="shared" si="11"/>
        <v>87.7</v>
      </c>
      <c r="DA6" s="22">
        <f t="shared" si="11"/>
        <v>87.7</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2">
      <c r="A7" s="15"/>
      <c r="B7" s="24">
        <v>2023</v>
      </c>
      <c r="C7" s="24">
        <v>454311</v>
      </c>
      <c r="D7" s="24">
        <v>47</v>
      </c>
      <c r="E7" s="24">
        <v>1</v>
      </c>
      <c r="F7" s="24">
        <v>0</v>
      </c>
      <c r="G7" s="24">
        <v>0</v>
      </c>
      <c r="H7" s="24" t="s">
        <v>96</v>
      </c>
      <c r="I7" s="24" t="s">
        <v>97</v>
      </c>
      <c r="J7" s="24" t="s">
        <v>98</v>
      </c>
      <c r="K7" s="24" t="s">
        <v>99</v>
      </c>
      <c r="L7" s="24" t="s">
        <v>100</v>
      </c>
      <c r="M7" s="24" t="s">
        <v>101</v>
      </c>
      <c r="N7" s="25" t="s">
        <v>102</v>
      </c>
      <c r="O7" s="25" t="s">
        <v>103</v>
      </c>
      <c r="P7" s="25">
        <v>87.73</v>
      </c>
      <c r="Q7" s="25">
        <v>2442</v>
      </c>
      <c r="R7" s="25">
        <v>4677</v>
      </c>
      <c r="S7" s="25">
        <v>448.84</v>
      </c>
      <c r="T7" s="25">
        <v>10.42</v>
      </c>
      <c r="U7" s="25">
        <v>4047</v>
      </c>
      <c r="V7" s="25">
        <v>21.75</v>
      </c>
      <c r="W7" s="25">
        <v>186.07</v>
      </c>
      <c r="X7" s="25">
        <v>58.96</v>
      </c>
      <c r="Y7" s="25">
        <v>67.28</v>
      </c>
      <c r="Z7" s="25">
        <v>63.91</v>
      </c>
      <c r="AA7" s="25">
        <v>60.83</v>
      </c>
      <c r="AB7" s="25">
        <v>113.14</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823.77</v>
      </c>
      <c r="BF7" s="25">
        <v>918.93</v>
      </c>
      <c r="BG7" s="25">
        <v>733.7</v>
      </c>
      <c r="BH7" s="25">
        <v>894.15</v>
      </c>
      <c r="BI7" s="25">
        <v>687.83</v>
      </c>
      <c r="BJ7" s="25">
        <v>1018.52</v>
      </c>
      <c r="BK7" s="25">
        <v>949.61</v>
      </c>
      <c r="BL7" s="25">
        <v>918.84</v>
      </c>
      <c r="BM7" s="25">
        <v>955.49</v>
      </c>
      <c r="BN7" s="25">
        <v>1017.9</v>
      </c>
      <c r="BO7" s="25">
        <v>1045.2</v>
      </c>
      <c r="BP7" s="25">
        <v>54.5</v>
      </c>
      <c r="BQ7" s="25">
        <v>52.17</v>
      </c>
      <c r="BR7" s="25">
        <v>61.29</v>
      </c>
      <c r="BS7" s="25">
        <v>39.79</v>
      </c>
      <c r="BT7" s="25">
        <v>63.75</v>
      </c>
      <c r="BU7" s="25">
        <v>58.79</v>
      </c>
      <c r="BV7" s="25">
        <v>58.41</v>
      </c>
      <c r="BW7" s="25">
        <v>58.27</v>
      </c>
      <c r="BX7" s="25">
        <v>55.15</v>
      </c>
      <c r="BY7" s="25">
        <v>53.95</v>
      </c>
      <c r="BZ7" s="25">
        <v>49.51</v>
      </c>
      <c r="CA7" s="25">
        <v>234.3</v>
      </c>
      <c r="CB7" s="25">
        <v>210.78</v>
      </c>
      <c r="CC7" s="25">
        <v>215.44</v>
      </c>
      <c r="CD7" s="25">
        <v>264.16000000000003</v>
      </c>
      <c r="CE7" s="25">
        <v>208.27</v>
      </c>
      <c r="CF7" s="25">
        <v>298.25</v>
      </c>
      <c r="CG7" s="25">
        <v>303.27999999999997</v>
      </c>
      <c r="CH7" s="25">
        <v>303.81</v>
      </c>
      <c r="CI7" s="25">
        <v>310.26</v>
      </c>
      <c r="CJ7" s="25">
        <v>318.99</v>
      </c>
      <c r="CK7" s="25">
        <v>317.14</v>
      </c>
      <c r="CL7" s="25">
        <v>70.33</v>
      </c>
      <c r="CM7" s="25">
        <v>70.41</v>
      </c>
      <c r="CN7" s="25">
        <v>67.099999999999994</v>
      </c>
      <c r="CO7" s="25">
        <v>65.459999999999994</v>
      </c>
      <c r="CP7" s="25">
        <v>65.16</v>
      </c>
      <c r="CQ7" s="25">
        <v>56.04</v>
      </c>
      <c r="CR7" s="25">
        <v>58.52</v>
      </c>
      <c r="CS7" s="25">
        <v>58.88</v>
      </c>
      <c r="CT7" s="25">
        <v>58.16</v>
      </c>
      <c r="CU7" s="25">
        <v>55.9</v>
      </c>
      <c r="CV7" s="25">
        <v>55</v>
      </c>
      <c r="CW7" s="25">
        <v>87.72</v>
      </c>
      <c r="CX7" s="25">
        <v>87.72</v>
      </c>
      <c r="CY7" s="25">
        <v>87.7</v>
      </c>
      <c r="CZ7" s="25">
        <v>87.7</v>
      </c>
      <c r="DA7" s="25">
        <v>87.7</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0.71</v>
      </c>
      <c r="EJ7" s="25">
        <v>0.72</v>
      </c>
      <c r="EK7" s="25">
        <v>0.71</v>
      </c>
      <c r="EL7" s="25">
        <v>0.55000000000000004</v>
      </c>
      <c r="EM7" s="25">
        <v>0.44</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111</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小松崎 文香</cp:lastModifiedBy>
  <cp:lastPrinted>2025-02-18T01:03:04Z</cp:lastPrinted>
  <dcterms:created xsi:type="dcterms:W3CDTF">2025-01-24T06:41:19Z</dcterms:created>
  <dcterms:modified xsi:type="dcterms:W3CDTF">2025-02-18T01:03:13Z</dcterms:modified>
  <cp:category/>
</cp:coreProperties>
</file>