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C:\Users\hinokage0108\Desktop\【経営比較分析表】2023_454427_47_010\"/>
    </mc:Choice>
  </mc:AlternateContent>
  <xr:revisionPtr revIDLastSave="0" documentId="13_ncr:1_{4379646A-5BBC-4622-A9DA-91857AF34641}" xr6:coauthVersionLast="36" xr6:coauthVersionMax="36" xr10:uidLastSave="{00000000-0000-0000-0000-000000000000}"/>
  <workbookProtection workbookAlgorithmName="SHA-512" workbookHashValue="+WaIt8NmY9huxb2LckGNg3Zubs4xDDoyLzHs+VEMNYdhXbUS8j/8tsv9Hq/eTqmwW6l4hIl7u17B5A0bgtLk3Q==" workbookSaltValue="op+EWGSi/phtgsBrQExkTg==" workbookSpinCount="100000" lockStructure="1"/>
  <bookViews>
    <workbookView xWindow="0" yWindow="0" windowWidth="23040" windowHeight="921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E85" i="4"/>
  <c r="AT10" i="4"/>
  <c r="AL10" i="4"/>
  <c r="W10" i="4"/>
  <c r="I10" i="4"/>
  <c r="B10" i="4"/>
  <c r="BB8" i="4"/>
  <c r="AD8" i="4"/>
  <c r="W8" i="4"/>
  <c r="P8" i="4"/>
  <c r="I8" i="4"/>
  <c r="B8" i="4"/>
</calcChain>
</file>

<file path=xl/sharedStrings.xml><?xml version="1.0" encoding="utf-8"?>
<sst xmlns="http://schemas.openxmlformats.org/spreadsheetml/2006/main" count="233" uniqueCount="117">
  <si>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</si>
  <si>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</si>
  <si>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</si>
  <si>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</si>
  <si>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</si>
  <si>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</si>
  <si>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</si>
  <si>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</si>
  <si>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</si>
  <si>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</si>
  <si>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</si>
  <si>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</si>
  <si>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</si>
  <si>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</si>
  <si>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</si>
  <si>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</si>
  <si>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</si>
  <si>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</si>
  <si>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</si>
  <si>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</si>
  <si>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</si>
  <si>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</si>
  <si>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</si>
  <si>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</si>
  <si>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</si>
  <si>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</si>
  <si>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</si>
  <si>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</si>
  <si>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</si>
  <si>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</si>
  <si>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</si>
  <si>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</si>
  <si>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</si>
  <si>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</si>
  <si>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</si>
  <si>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</si>
  <si>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</si>
  <si>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</si>
  <si>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</si>
  <si>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</si>
  <si>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</si>
  <si>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</si>
  <si>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</si>
  <si>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</si>
  <si>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</si>
  <si>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</si>
  <si>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</si>
  <si>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</si>
  <si>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</si>
  <si>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</si>
  <si>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</si>
  <si>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</si>
  <si>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</si>
  <si>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</si>
  <si>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</si>
  <si>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</si>
  <si>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</si>
  <si>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</si>
  <si>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</si>
  <si>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</si>
  <si>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</si>
  <si>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</si>
  <si>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</si>
  <si>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</si>
  <si>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</si>
  <si>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</si>
  <si>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</si>
  <si>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</si>
  <si>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</si>
  <si>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</si>
  <si>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</si>
  <si>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</si>
  <si>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</si>
  <si>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</si>
  <si>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</si>
  <si>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</si>
  <si>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</si>
  <si>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</si>
  <si>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</si>
  <si>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</si>
  <si>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</si>
  <si>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</si>
  <si>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</si>
  <si>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</si>
  <si>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</si>
  <si>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</si>
  <si>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</si>
  <si>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</si>
  <si>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</si>
  <si>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</si>
  <si>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</si>
  <si>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</si>
  <si>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</si>
  <si>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</si>
  <si>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</si>
  <si>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</si>
  <si>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日之影町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</si>
  <si>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</si>
  <si>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</si>
  <si>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</si>
  <si>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</si>
  <si>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</si>
  <si>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</si>
  <si>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</si>
  <si>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</si>
  <si>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</si>
  <si>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</si>
  <si>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</si>
  <si>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</si>
  <si>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</si>
  <si>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</si>
  <si>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</si>
  <si>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</si>
  <si>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</si>
  <si>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浄水施設は、更新やメンテナンスを併せて維持管理しており、概ね問題なく運転ができている。
　管路更新は、道路改良工事や漏水修理等に併せて修繕等を行いながら管路の維持を行っているが、布設替等の大規模な管路更新については行っていないため０となっている。
　設備更新とも併せながら耐用年数の状況等を把握したうえで更新計画を策定し、有効な補助事業等を活用しながら、緊急性・必要性の高い箇所から更新を行うことが必要である。</t>
    <rPh sb="29" eb="30">
      <t>オオム</t>
    </rPh>
    <phoneticPr fontId="4"/>
  </si>
  <si>
    <t>　少子高齢化や都市部への人口流出による料金収入の減少や施設の老朽化による更新費用等の増加が見込まれ、それに伴う一般会計からの繰入金や新たな起債発行の増加が懸念される。
　また、既設設備等の維持修繕に追われる中で、管路や設備の更新費用をしっかり捻出していくことも本町の課題である。
　水道事業経営を続けていくことは困難であることが予想されるが、施設の状態や経営状況を見定めながら、将来的には適正な水準に水道料金を設定した上で、計画的な更新を行っていく事業運営に努めたい。</t>
    <rPh sb="1" eb="6">
      <t>ショウシコウレイカ</t>
    </rPh>
    <rPh sb="7" eb="10">
      <t>トシブ</t>
    </rPh>
    <rPh sb="12" eb="16">
      <t>ジンコウリュウシュツ</t>
    </rPh>
    <rPh sb="45" eb="47">
      <t>ミコ</t>
    </rPh>
    <rPh sb="71" eb="73">
      <t>ハッコウ</t>
    </rPh>
    <rPh sb="229" eb="230">
      <t>ツト</t>
    </rPh>
    <phoneticPr fontId="4"/>
  </si>
  <si>
    <t>　収益的収支比率は、例年１００％前後の水準が続いており、依然として繰入金に頼る経営状況となっており、今後も経費削減等に努めながら、より有効な経営改善を図る。
　企業債残高対給水収益比率は、全国平均を下回ってはいるものの、起債発行により高い比率となっている。
　料金回収率は、例年に比べ高い数値であり、引き続き回収率の向上に努めていく。
　給水原価は、前年度に比べて低下したものの、施設の老朽化による維持管理費の増加や、それに伴う起債償還金の高額化が見込まれることから、効率的な投資計画を立てる必要がある。
　施設利用率は、近年高い数値が続いているが小規模水道事業体であることや過疎化等による利用率の低下は今後の課題である。
　有収率は、近年の自然災害により漏水や断水によって、依然と比べると減少しているものの、早急な復旧活動や定期的なメーター確認により全国平均の基準まで維持している。</t>
    <rPh sb="10" eb="12">
      <t>レイネン</t>
    </rPh>
    <rPh sb="16" eb="18">
      <t>ゼンゴ</t>
    </rPh>
    <rPh sb="19" eb="21">
      <t>スイジュン</t>
    </rPh>
    <rPh sb="75" eb="76">
      <t>ハカ</t>
    </rPh>
    <rPh sb="94" eb="96">
      <t>ゼンコク</t>
    </rPh>
    <rPh sb="137" eb="139">
      <t>レイネン</t>
    </rPh>
    <rPh sb="140" eb="141">
      <t>クラ</t>
    </rPh>
    <rPh sb="142" eb="143">
      <t>タカ</t>
    </rPh>
    <rPh sb="150" eb="151">
      <t>タカ</t>
    </rPh>
    <rPh sb="261" eb="263">
      <t>キンネン</t>
    </rPh>
    <rPh sb="263" eb="264">
      <t>タカ</t>
    </rPh>
    <rPh sb="265" eb="267">
      <t>スウチ</t>
    </rPh>
    <rPh sb="268" eb="269">
      <t>ツヅ</t>
    </rPh>
    <rPh sb="318" eb="320">
      <t>キンネン</t>
    </rPh>
    <rPh sb="321" eb="323">
      <t>シゼン</t>
    </rPh>
    <rPh sb="323" eb="325">
      <t>サイガイ</t>
    </rPh>
    <rPh sb="328" eb="330">
      <t>ロウスイ</t>
    </rPh>
    <rPh sb="331" eb="333">
      <t>ダンスイ</t>
    </rPh>
    <rPh sb="338" eb="340">
      <t>イゼン</t>
    </rPh>
    <rPh sb="341" eb="342">
      <t>クラ</t>
    </rPh>
    <rPh sb="345" eb="347">
      <t>ゲンショウ</t>
    </rPh>
    <rPh sb="355" eb="357">
      <t>サッキュウ</t>
    </rPh>
    <rPh sb="358" eb="360">
      <t>フッキュウ</t>
    </rPh>
    <rPh sb="360" eb="362">
      <t>カツドウ</t>
    </rPh>
    <rPh sb="363" eb="366">
      <t>テイキテキ</t>
    </rPh>
    <rPh sb="371" eb="373">
      <t>カクニン</t>
    </rPh>
    <rPh sb="376" eb="380">
      <t>ゼンコクヘイキン</t>
    </rPh>
    <rPh sb="381" eb="383">
      <t>キジュン</t>
    </rPh>
    <rPh sb="385" eb="387">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</si>
</sst>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86-4A2E-B179-3F80EDB61A5F}"/>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0.72</c:v>
                </c:pt>
                <c:pt idx="2">
                  <c:v>0.71</c:v>
                </c:pt>
                <c:pt idx="3">
                  <c:v>0.55000000000000004</c:v>
                </c:pt>
                <c:pt idx="4">
                  <c:v>0.44</c:v>
                </c:pt>
              </c:numCache>
            </c:numRef>
          </c:val>
          <c:smooth val="0"/>
          <c:extLst>
            <c:ext xmlns:c16="http://schemas.microsoft.com/office/drawing/2014/chart" uri="{C3380CC4-5D6E-409C-BE32-E72D297353CC}">
              <c16:uniqueId val="{00000001-EE86-4A2E-B179-3F80EDB61A5F}"/>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40.49</c:v>
                </c:pt>
                <c:pt idx="1">
                  <c:v>39.340000000000003</c:v>
                </c:pt>
                <c:pt idx="2">
                  <c:v>64.17</c:v>
                </c:pt>
                <c:pt idx="3">
                  <c:v>60.41</c:v>
                </c:pt>
                <c:pt idx="4">
                  <c:v>60.24</c:v>
                </c:pt>
              </c:numCache>
            </c:numRef>
          </c:val>
          <c:extLst>
            <c:ext xmlns:c16="http://schemas.microsoft.com/office/drawing/2014/chart" uri="{C3380CC4-5D6E-409C-BE32-E72D297353CC}">
              <c16:uniqueId val="{00000000-4FAA-454A-97FB-87F420348B84}"/>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56.04</c:v>
                </c:pt>
                <c:pt idx="1">
                  <c:v>58.52</c:v>
                </c:pt>
                <c:pt idx="2">
                  <c:v>58.88</c:v>
                </c:pt>
                <c:pt idx="3">
                  <c:v>58.16</c:v>
                </c:pt>
                <c:pt idx="4">
                  <c:v>55.9</c:v>
                </c:pt>
              </c:numCache>
            </c:numRef>
          </c:val>
          <c:smooth val="0"/>
          <c:extLst>
            <c:ext xmlns:c16="http://schemas.microsoft.com/office/drawing/2014/chart" uri="{C3380CC4-5D6E-409C-BE32-E72D297353CC}">
              <c16:uniqueId val="{00000001-4FAA-454A-97FB-87F420348B84}"/>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90</c:v>
                </c:pt>
                <c:pt idx="1">
                  <c:v>90</c:v>
                </c:pt>
                <c:pt idx="2">
                  <c:v>75.88</c:v>
                </c:pt>
                <c:pt idx="3">
                  <c:v>74.37</c:v>
                </c:pt>
                <c:pt idx="4">
                  <c:v>74.37</c:v>
                </c:pt>
              </c:numCache>
            </c:numRef>
          </c:val>
          <c:extLst>
            <c:ext xmlns:c16="http://schemas.microsoft.com/office/drawing/2014/chart" uri="{C3380CC4-5D6E-409C-BE32-E72D297353CC}">
              <c16:uniqueId val="{00000000-DE30-4EA2-BDA2-EC1AF848B913}"/>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72.78</c:v>
                </c:pt>
                <c:pt idx="1">
                  <c:v>71.33</c:v>
                </c:pt>
                <c:pt idx="2">
                  <c:v>71.150000000000006</c:v>
                </c:pt>
                <c:pt idx="3">
                  <c:v>70.34</c:v>
                </c:pt>
                <c:pt idx="4">
                  <c:v>71.08</c:v>
                </c:pt>
              </c:numCache>
            </c:numRef>
          </c:val>
          <c:smooth val="0"/>
          <c:extLst>
            <c:ext xmlns:c16="http://schemas.microsoft.com/office/drawing/2014/chart" uri="{C3380CC4-5D6E-409C-BE32-E72D297353CC}">
              <c16:uniqueId val="{00000001-DE30-4EA2-BDA2-EC1AF848B913}"/>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88.53</c:v>
                </c:pt>
                <c:pt idx="1">
                  <c:v>92.11</c:v>
                </c:pt>
                <c:pt idx="2">
                  <c:v>92.9</c:v>
                </c:pt>
                <c:pt idx="3">
                  <c:v>118.66</c:v>
                </c:pt>
                <c:pt idx="4">
                  <c:v>99.89</c:v>
                </c:pt>
              </c:numCache>
            </c:numRef>
          </c:val>
          <c:extLst>
            <c:ext xmlns:c16="http://schemas.microsoft.com/office/drawing/2014/chart" uri="{C3380CC4-5D6E-409C-BE32-E72D297353CC}">
              <c16:uniqueId val="{00000000-DE24-4FA6-A832-06300CB7183C}"/>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79.099999999999994</c:v>
                </c:pt>
                <c:pt idx="1">
                  <c:v>79.33</c:v>
                </c:pt>
                <c:pt idx="2">
                  <c:v>73.540000000000006</c:v>
                </c:pt>
                <c:pt idx="3">
                  <c:v>75.44</c:v>
                </c:pt>
                <c:pt idx="4">
                  <c:v>78.14</c:v>
                </c:pt>
              </c:numCache>
            </c:numRef>
          </c:val>
          <c:smooth val="0"/>
          <c:extLst>
            <c:ext xmlns:c16="http://schemas.microsoft.com/office/drawing/2014/chart" uri="{C3380CC4-5D6E-409C-BE32-E72D297353CC}">
              <c16:uniqueId val="{00000001-DE24-4FA6-A832-06300CB7183C}"/>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9B-498D-A916-37F64775C6A6}"/>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9B-498D-A916-37F64775C6A6}"/>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0D-4980-BCDE-026E55E7241E}"/>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0D-4980-BCDE-026E55E7241E}"/>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C0-443E-904B-7B001D1EBEF1}"/>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C0-443E-904B-7B001D1EBEF1}"/>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994-4CCD-A57E-C28DFB5B9540}"/>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94-4CCD-A57E-C28DFB5B9540}"/>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442.3</c:v>
                </c:pt>
                <c:pt idx="1">
                  <c:v>414.33</c:v>
                </c:pt>
                <c:pt idx="2">
                  <c:v>415.32</c:v>
                </c:pt>
                <c:pt idx="3">
                  <c:v>419.2</c:v>
                </c:pt>
                <c:pt idx="4">
                  <c:v>463.41</c:v>
                </c:pt>
              </c:numCache>
            </c:numRef>
          </c:val>
          <c:extLst>
            <c:ext xmlns:c16="http://schemas.microsoft.com/office/drawing/2014/chart" uri="{C3380CC4-5D6E-409C-BE32-E72D297353CC}">
              <c16:uniqueId val="{00000000-CD55-4368-8DA9-784FC53B55C6}"/>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1018.52</c:v>
                </c:pt>
                <c:pt idx="1">
                  <c:v>949.61</c:v>
                </c:pt>
                <c:pt idx="2">
                  <c:v>918.84</c:v>
                </c:pt>
                <c:pt idx="3">
                  <c:v>955.49</c:v>
                </c:pt>
                <c:pt idx="4">
                  <c:v>1017.9</c:v>
                </c:pt>
              </c:numCache>
            </c:numRef>
          </c:val>
          <c:smooth val="0"/>
          <c:extLst>
            <c:ext xmlns:c16="http://schemas.microsoft.com/office/drawing/2014/chart" uri="{C3380CC4-5D6E-409C-BE32-E72D297353CC}">
              <c16:uniqueId val="{00000001-CD55-4368-8DA9-784FC53B55C6}"/>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70.89</c:v>
                </c:pt>
                <c:pt idx="1">
                  <c:v>67.150000000000006</c:v>
                </c:pt>
                <c:pt idx="2">
                  <c:v>63.4</c:v>
                </c:pt>
                <c:pt idx="3">
                  <c:v>86.81</c:v>
                </c:pt>
                <c:pt idx="4">
                  <c:v>85.03</c:v>
                </c:pt>
              </c:numCache>
            </c:numRef>
          </c:val>
          <c:extLst>
            <c:ext xmlns:c16="http://schemas.microsoft.com/office/drawing/2014/chart" uri="{C3380CC4-5D6E-409C-BE32-E72D297353CC}">
              <c16:uniqueId val="{00000000-D9DC-483A-9676-8AD591F6E159}"/>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58.79</c:v>
                </c:pt>
                <c:pt idx="1">
                  <c:v>58.41</c:v>
                </c:pt>
                <c:pt idx="2">
                  <c:v>58.27</c:v>
                </c:pt>
                <c:pt idx="3">
                  <c:v>55.15</c:v>
                </c:pt>
                <c:pt idx="4">
                  <c:v>53.95</c:v>
                </c:pt>
              </c:numCache>
            </c:numRef>
          </c:val>
          <c:smooth val="0"/>
          <c:extLst>
            <c:ext xmlns:c16="http://schemas.microsoft.com/office/drawing/2014/chart" uri="{C3380CC4-5D6E-409C-BE32-E72D297353CC}">
              <c16:uniqueId val="{00000001-D9DC-483A-9676-8AD591F6E159}"/>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295.89999999999998</c:v>
                </c:pt>
                <c:pt idx="1">
                  <c:v>322.60000000000002</c:v>
                </c:pt>
                <c:pt idx="2">
                  <c:v>247.22</c:v>
                </c:pt>
                <c:pt idx="3">
                  <c:v>193.24</c:v>
                </c:pt>
                <c:pt idx="4">
                  <c:v>185.14</c:v>
                </c:pt>
              </c:numCache>
            </c:numRef>
          </c:val>
          <c:extLst>
            <c:ext xmlns:c16="http://schemas.microsoft.com/office/drawing/2014/chart" uri="{C3380CC4-5D6E-409C-BE32-E72D297353CC}">
              <c16:uniqueId val="{00000000-9925-4BA0-ADCB-1E334C6F6CCC}"/>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298.25</c:v>
                </c:pt>
                <c:pt idx="1">
                  <c:v>303.27999999999997</c:v>
                </c:pt>
                <c:pt idx="2">
                  <c:v>303.81</c:v>
                </c:pt>
                <c:pt idx="3">
                  <c:v>310.26</c:v>
                </c:pt>
                <c:pt idx="4">
                  <c:v>318.99</c:v>
                </c:pt>
              </c:numCache>
            </c:numRef>
          </c:val>
          <c:smooth val="0"/>
          <c:extLst>
            <c:ext xmlns:c16="http://schemas.microsoft.com/office/drawing/2014/chart" uri="{C3380CC4-5D6E-409C-BE32-E72D297353CC}">
              <c16:uniqueId val="{00000001-9925-4BA0-ADCB-1E334C6F6CCC}"/>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宮崎県　日之影町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2"/>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D3</v>
      </c>
      <c r="X8" s="65"/>
      <c r="Y8" s="65"/>
      <c r="Z8" s="65"/>
      <c r="AA8" s="65"/>
      <c r="AB8" s="65"/>
      <c r="AC8" s="65"/>
      <c r="AD8" s="65" t="str">
        <f>データ!$M$6</f>
        <v>非設置</v>
      </c>
      <c r="AE8" s="65"/>
      <c r="AF8" s="65"/>
      <c r="AG8" s="65"/>
      <c r="AH8" s="65"/>
      <c r="AI8" s="65"/>
      <c r="AJ8" s="65"/>
      <c r="AK8" s="2"/>
      <c r="AL8" s="54">
        <f>データ!$R$6</f>
        <v>3485</v>
      </c>
      <c r="AM8" s="54"/>
      <c r="AN8" s="54"/>
      <c r="AO8" s="54"/>
      <c r="AP8" s="54"/>
      <c r="AQ8" s="54"/>
      <c r="AR8" s="54"/>
      <c r="AS8" s="54"/>
      <c r="AT8" s="44">
        <f>データ!$S$6</f>
        <v>277.67</v>
      </c>
      <c r="AU8" s="44"/>
      <c r="AV8" s="44"/>
      <c r="AW8" s="44"/>
      <c r="AX8" s="44"/>
      <c r="AY8" s="44"/>
      <c r="AZ8" s="44"/>
      <c r="BA8" s="44"/>
      <c r="BB8" s="44">
        <f>データ!$T$6</f>
        <v>12.55</v>
      </c>
      <c r="BC8" s="44"/>
      <c r="BD8" s="44"/>
      <c r="BE8" s="44"/>
      <c r="BF8" s="44"/>
      <c r="BG8" s="44"/>
      <c r="BH8" s="44"/>
      <c r="BI8" s="44"/>
      <c r="BJ8" s="3"/>
      <c r="BK8" s="3"/>
      <c r="BL8" s="66" t="s">
        <v>10</v>
      </c>
      <c r="BM8" s="67"/>
      <c r="BN8" s="55" t="s">
        <v>11</v>
      </c>
      <c r="BO8" s="55"/>
      <c r="BP8" s="55"/>
      <c r="BQ8" s="55"/>
      <c r="BR8" s="55"/>
      <c r="BS8" s="55"/>
      <c r="BT8" s="55"/>
      <c r="BU8" s="55"/>
      <c r="BV8" s="55"/>
      <c r="BW8" s="55"/>
      <c r="BX8" s="55"/>
      <c r="BY8" s="56"/>
    </row>
    <row r="9" spans="1:78" ht="18.75" customHeight="1" x14ac:dyDescent="0.15">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2"/>
      <c r="AE9" s="2"/>
      <c r="AF9" s="2"/>
      <c r="AG9" s="2"/>
      <c r="AH9" s="3"/>
      <c r="AI9" s="2"/>
      <c r="AJ9" s="2"/>
      <c r="AK9" s="2"/>
      <c r="AL9" s="57" t="s">
        <v>16</v>
      </c>
      <c r="AM9" s="57"/>
      <c r="AN9" s="57"/>
      <c r="AO9" s="57"/>
      <c r="AP9" s="57"/>
      <c r="AQ9" s="57"/>
      <c r="AR9" s="57"/>
      <c r="AS9" s="57"/>
      <c r="AT9" s="57" t="s">
        <v>17</v>
      </c>
      <c r="AU9" s="57"/>
      <c r="AV9" s="57"/>
      <c r="AW9" s="57"/>
      <c r="AX9" s="57"/>
      <c r="AY9" s="57"/>
      <c r="AZ9" s="57"/>
      <c r="BA9" s="57"/>
      <c r="BB9" s="57" t="s">
        <v>18</v>
      </c>
      <c r="BC9" s="57"/>
      <c r="BD9" s="57"/>
      <c r="BE9" s="57"/>
      <c r="BF9" s="57"/>
      <c r="BG9" s="57"/>
      <c r="BH9" s="57"/>
      <c r="BI9" s="57"/>
      <c r="BJ9" s="3"/>
      <c r="BK9" s="3"/>
      <c r="BL9" s="58" t="s">
        <v>19</v>
      </c>
      <c r="BM9" s="59"/>
      <c r="BN9" s="60" t="s">
        <v>20</v>
      </c>
      <c r="BO9" s="60"/>
      <c r="BP9" s="60"/>
      <c r="BQ9" s="60"/>
      <c r="BR9" s="60"/>
      <c r="BS9" s="60"/>
      <c r="BT9" s="60"/>
      <c r="BU9" s="60"/>
      <c r="BV9" s="60"/>
      <c r="BW9" s="60"/>
      <c r="BX9" s="60"/>
      <c r="BY9" s="61"/>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73.92</v>
      </c>
      <c r="Q10" s="44"/>
      <c r="R10" s="44"/>
      <c r="S10" s="44"/>
      <c r="T10" s="44"/>
      <c r="U10" s="44"/>
      <c r="V10" s="44"/>
      <c r="W10" s="54">
        <f>データ!$Q$6</f>
        <v>3146</v>
      </c>
      <c r="X10" s="54"/>
      <c r="Y10" s="54"/>
      <c r="Z10" s="54"/>
      <c r="AA10" s="54"/>
      <c r="AB10" s="54"/>
      <c r="AC10" s="54"/>
      <c r="AD10" s="2"/>
      <c r="AE10" s="2"/>
      <c r="AF10" s="2"/>
      <c r="AG10" s="2"/>
      <c r="AH10" s="2"/>
      <c r="AI10" s="2"/>
      <c r="AJ10" s="2"/>
      <c r="AK10" s="2"/>
      <c r="AL10" s="54">
        <f>データ!$U$6</f>
        <v>2610</v>
      </c>
      <c r="AM10" s="54"/>
      <c r="AN10" s="54"/>
      <c r="AO10" s="54"/>
      <c r="AP10" s="54"/>
      <c r="AQ10" s="54"/>
      <c r="AR10" s="54"/>
      <c r="AS10" s="54"/>
      <c r="AT10" s="44">
        <f>データ!$V$6</f>
        <v>0.48</v>
      </c>
      <c r="AU10" s="44"/>
      <c r="AV10" s="44"/>
      <c r="AW10" s="44"/>
      <c r="AX10" s="44"/>
      <c r="AY10" s="44"/>
      <c r="AZ10" s="44"/>
      <c r="BA10" s="44"/>
      <c r="BB10" s="44">
        <f>データ!$W$6</f>
        <v>5437.5</v>
      </c>
      <c r="BC10" s="44"/>
      <c r="BD10" s="44"/>
      <c r="BE10" s="44"/>
      <c r="BF10" s="44"/>
      <c r="BG10" s="44"/>
      <c r="BH10" s="44"/>
      <c r="BI10" s="44"/>
      <c r="BJ10" s="2"/>
      <c r="BK10" s="2"/>
      <c r="BL10" s="45" t="s">
        <v>21</v>
      </c>
      <c r="BM10" s="46"/>
      <c r="BN10" s="47" t="s">
        <v>22</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23</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24</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5" t="s">
        <v>25</v>
      </c>
      <c r="BM14" s="36"/>
      <c r="BN14" s="36"/>
      <c r="BO14" s="36"/>
      <c r="BP14" s="36"/>
      <c r="BQ14" s="36"/>
      <c r="BR14" s="36"/>
      <c r="BS14" s="36"/>
      <c r="BT14" s="36"/>
      <c r="BU14" s="36"/>
      <c r="BV14" s="36"/>
      <c r="BW14" s="36"/>
      <c r="BX14" s="36"/>
      <c r="BY14" s="36"/>
      <c r="BZ14" s="37"/>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8"/>
      <c r="BM15" s="39"/>
      <c r="BN15" s="39"/>
      <c r="BO15" s="39"/>
      <c r="BP15" s="39"/>
      <c r="BQ15" s="39"/>
      <c r="BR15" s="39"/>
      <c r="BS15" s="39"/>
      <c r="BT15" s="39"/>
      <c r="BU15" s="39"/>
      <c r="BV15" s="39"/>
      <c r="BW15" s="39"/>
      <c r="BX15" s="39"/>
      <c r="BY15" s="39"/>
      <c r="BZ15" s="4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5" t="s">
        <v>26</v>
      </c>
      <c r="BM45" s="36"/>
      <c r="BN45" s="36"/>
      <c r="BO45" s="36"/>
      <c r="BP45" s="36"/>
      <c r="BQ45" s="36"/>
      <c r="BR45" s="36"/>
      <c r="BS45" s="36"/>
      <c r="BT45" s="36"/>
      <c r="BU45" s="36"/>
      <c r="BV45" s="36"/>
      <c r="BW45" s="36"/>
      <c r="BX45" s="36"/>
      <c r="BY45" s="36"/>
      <c r="BZ45" s="3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8"/>
      <c r="BM46" s="39"/>
      <c r="BN46" s="39"/>
      <c r="BO46" s="39"/>
      <c r="BP46" s="39"/>
      <c r="BQ46" s="39"/>
      <c r="BR46" s="39"/>
      <c r="BS46" s="39"/>
      <c r="BT46" s="39"/>
      <c r="BU46" s="39"/>
      <c r="BV46" s="39"/>
      <c r="BW46" s="39"/>
      <c r="BX46" s="39"/>
      <c r="BY46" s="39"/>
      <c r="BZ46" s="4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29"/>
      <c r="BM60" s="30"/>
      <c r="BN60" s="30"/>
      <c r="BO60" s="30"/>
      <c r="BP60" s="30"/>
      <c r="BQ60" s="30"/>
      <c r="BR60" s="30"/>
      <c r="BS60" s="30"/>
      <c r="BT60" s="30"/>
      <c r="BU60" s="30"/>
      <c r="BV60" s="30"/>
      <c r="BW60" s="30"/>
      <c r="BX60" s="30"/>
      <c r="BY60" s="30"/>
      <c r="BZ60" s="31"/>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5" t="s">
        <v>28</v>
      </c>
      <c r="BM64" s="36"/>
      <c r="BN64" s="36"/>
      <c r="BO64" s="36"/>
      <c r="BP64" s="36"/>
      <c r="BQ64" s="36"/>
      <c r="BR64" s="36"/>
      <c r="BS64" s="36"/>
      <c r="BT64" s="36"/>
      <c r="BU64" s="36"/>
      <c r="BV64" s="36"/>
      <c r="BW64" s="36"/>
      <c r="BX64" s="36"/>
      <c r="BY64" s="36"/>
      <c r="BZ64" s="3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8"/>
      <c r="BM65" s="39"/>
      <c r="BN65" s="39"/>
      <c r="BO65" s="39"/>
      <c r="BP65" s="39"/>
      <c r="BQ65" s="39"/>
      <c r="BR65" s="39"/>
      <c r="BS65" s="39"/>
      <c r="BT65" s="39"/>
      <c r="BU65" s="39"/>
      <c r="BV65" s="39"/>
      <c r="BW65" s="39"/>
      <c r="BX65" s="39"/>
      <c r="BY65" s="39"/>
      <c r="BZ65" s="4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42</v>
      </c>
      <c r="O85" s="13" t="str">
        <f>データ!EN6</f>
        <v>【0.40】</v>
      </c>
    </row>
  </sheetData>
  <sheetProtection algorithmName="SHA-512" hashValue="FYPNsrJSi4fYiVTX5Bgy6x7vUU+cuZv+xfXPGSh0s4jdaQkuvxhvXgHNXFMQNaG7xkGlNLNCBv+v7h9VGrII4w==" saltValue="0xjzVOP2NM/Wg4zfFsyM5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2023</v>
      </c>
      <c r="C6" s="20">
        <f t="shared" ref="C6:W6" si="3">C7</f>
        <v>454427</v>
      </c>
      <c r="D6" s="20">
        <f t="shared" si="3"/>
        <v>47</v>
      </c>
      <c r="E6" s="20">
        <f t="shared" si="3"/>
        <v>1</v>
      </c>
      <c r="F6" s="20">
        <f t="shared" si="3"/>
        <v>0</v>
      </c>
      <c r="G6" s="20">
        <f t="shared" si="3"/>
        <v>0</v>
      </c>
      <c r="H6" s="20" t="str">
        <f t="shared" si="3"/>
        <v>宮崎県　日之影町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73.92</v>
      </c>
      <c r="Q6" s="21">
        <f t="shared" si="3"/>
        <v>3146</v>
      </c>
      <c r="R6" s="21">
        <f t="shared" si="3"/>
        <v>3485</v>
      </c>
      <c r="S6" s="21">
        <f t="shared" si="3"/>
        <v>277.67</v>
      </c>
      <c r="T6" s="21">
        <f t="shared" si="3"/>
        <v>12.55</v>
      </c>
      <c r="U6" s="21">
        <f t="shared" si="3"/>
        <v>2610</v>
      </c>
      <c r="V6" s="21">
        <f t="shared" si="3"/>
        <v>0.48</v>
      </c>
      <c r="W6" s="21">
        <f t="shared" si="3"/>
        <v>5437.5</v>
      </c>
      <c r="X6" s="22">
        <f>IF(X7="",NA(),X7)</f>
        <v>88.53</v>
      </c>
      <c r="Y6" s="22">
        <f t="shared" ref="Y6:AG6" si="4">IF(Y7="",NA(),Y7)</f>
        <v>92.11</v>
      </c>
      <c r="Z6" s="22">
        <f t="shared" si="4"/>
        <v>92.9</v>
      </c>
      <c r="AA6" s="22">
        <f t="shared" si="4"/>
        <v>118.66</v>
      </c>
      <c r="AB6" s="22">
        <f t="shared" si="4"/>
        <v>99.89</v>
      </c>
      <c r="AC6" s="22">
        <f t="shared" si="4"/>
        <v>79.099999999999994</v>
      </c>
      <c r="AD6" s="22">
        <f t="shared" si="4"/>
        <v>79.33</v>
      </c>
      <c r="AE6" s="22">
        <f t="shared" si="4"/>
        <v>73.540000000000006</v>
      </c>
      <c r="AF6" s="22">
        <f t="shared" si="4"/>
        <v>75.44</v>
      </c>
      <c r="AG6" s="22">
        <f t="shared" si="4"/>
        <v>78.14</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442.3</v>
      </c>
      <c r="BF6" s="22">
        <f t="shared" ref="BF6:BN6" si="7">IF(BF7="",NA(),BF7)</f>
        <v>414.33</v>
      </c>
      <c r="BG6" s="22">
        <f t="shared" si="7"/>
        <v>415.32</v>
      </c>
      <c r="BH6" s="22">
        <f t="shared" si="7"/>
        <v>419.2</v>
      </c>
      <c r="BI6" s="22">
        <f t="shared" si="7"/>
        <v>463.41</v>
      </c>
      <c r="BJ6" s="22">
        <f t="shared" si="7"/>
        <v>1018.52</v>
      </c>
      <c r="BK6" s="22">
        <f t="shared" si="7"/>
        <v>949.61</v>
      </c>
      <c r="BL6" s="22">
        <f t="shared" si="7"/>
        <v>918.84</v>
      </c>
      <c r="BM6" s="22">
        <f t="shared" si="7"/>
        <v>955.49</v>
      </c>
      <c r="BN6" s="22">
        <f t="shared" si="7"/>
        <v>1017.9</v>
      </c>
      <c r="BO6" s="21" t="str">
        <f>IF(BO7="","",IF(BO7="-","【-】","【"&amp;SUBSTITUTE(TEXT(BO7,"#,##0.00"),"-","△")&amp;"】"))</f>
        <v>【1,045.20】</v>
      </c>
      <c r="BP6" s="22">
        <f>IF(BP7="",NA(),BP7)</f>
        <v>70.89</v>
      </c>
      <c r="BQ6" s="22">
        <f t="shared" ref="BQ6:BY6" si="8">IF(BQ7="",NA(),BQ7)</f>
        <v>67.150000000000006</v>
      </c>
      <c r="BR6" s="22">
        <f t="shared" si="8"/>
        <v>63.4</v>
      </c>
      <c r="BS6" s="22">
        <f t="shared" si="8"/>
        <v>86.81</v>
      </c>
      <c r="BT6" s="22">
        <f t="shared" si="8"/>
        <v>85.03</v>
      </c>
      <c r="BU6" s="22">
        <f t="shared" si="8"/>
        <v>58.79</v>
      </c>
      <c r="BV6" s="22">
        <f t="shared" si="8"/>
        <v>58.41</v>
      </c>
      <c r="BW6" s="22">
        <f t="shared" si="8"/>
        <v>58.27</v>
      </c>
      <c r="BX6" s="22">
        <f t="shared" si="8"/>
        <v>55.15</v>
      </c>
      <c r="BY6" s="22">
        <f t="shared" si="8"/>
        <v>53.95</v>
      </c>
      <c r="BZ6" s="21" t="str">
        <f>IF(BZ7="","",IF(BZ7="-","【-】","【"&amp;SUBSTITUTE(TEXT(BZ7,"#,##0.00"),"-","△")&amp;"】"))</f>
        <v>【49.51】</v>
      </c>
      <c r="CA6" s="22">
        <f>IF(CA7="",NA(),CA7)</f>
        <v>295.89999999999998</v>
      </c>
      <c r="CB6" s="22">
        <f t="shared" ref="CB6:CJ6" si="9">IF(CB7="",NA(),CB7)</f>
        <v>322.60000000000002</v>
      </c>
      <c r="CC6" s="22">
        <f t="shared" si="9"/>
        <v>247.22</v>
      </c>
      <c r="CD6" s="22">
        <f t="shared" si="9"/>
        <v>193.24</v>
      </c>
      <c r="CE6" s="22">
        <f t="shared" si="9"/>
        <v>185.14</v>
      </c>
      <c r="CF6" s="22">
        <f t="shared" si="9"/>
        <v>298.25</v>
      </c>
      <c r="CG6" s="22">
        <f t="shared" si="9"/>
        <v>303.27999999999997</v>
      </c>
      <c r="CH6" s="22">
        <f t="shared" si="9"/>
        <v>303.81</v>
      </c>
      <c r="CI6" s="22">
        <f t="shared" si="9"/>
        <v>310.26</v>
      </c>
      <c r="CJ6" s="22">
        <f t="shared" si="9"/>
        <v>318.99</v>
      </c>
      <c r="CK6" s="21" t="str">
        <f>IF(CK7="","",IF(CK7="-","【-】","【"&amp;SUBSTITUTE(TEXT(CK7,"#,##0.00"),"-","△")&amp;"】"))</f>
        <v>【317.14】</v>
      </c>
      <c r="CL6" s="22">
        <f>IF(CL7="",NA(),CL7)</f>
        <v>40.49</v>
      </c>
      <c r="CM6" s="22">
        <f t="shared" ref="CM6:CU6" si="10">IF(CM7="",NA(),CM7)</f>
        <v>39.340000000000003</v>
      </c>
      <c r="CN6" s="22">
        <f t="shared" si="10"/>
        <v>64.17</v>
      </c>
      <c r="CO6" s="22">
        <f t="shared" si="10"/>
        <v>60.41</v>
      </c>
      <c r="CP6" s="22">
        <f t="shared" si="10"/>
        <v>60.24</v>
      </c>
      <c r="CQ6" s="22">
        <f t="shared" si="10"/>
        <v>56.04</v>
      </c>
      <c r="CR6" s="22">
        <f t="shared" si="10"/>
        <v>58.52</v>
      </c>
      <c r="CS6" s="22">
        <f t="shared" si="10"/>
        <v>58.88</v>
      </c>
      <c r="CT6" s="22">
        <f t="shared" si="10"/>
        <v>58.16</v>
      </c>
      <c r="CU6" s="22">
        <f t="shared" si="10"/>
        <v>55.9</v>
      </c>
      <c r="CV6" s="21" t="str">
        <f>IF(CV7="","",IF(CV7="-","【-】","【"&amp;SUBSTITUTE(TEXT(CV7,"#,##0.00"),"-","△")&amp;"】"))</f>
        <v>【55.00】</v>
      </c>
      <c r="CW6" s="22">
        <f>IF(CW7="",NA(),CW7)</f>
        <v>90</v>
      </c>
      <c r="CX6" s="22">
        <f t="shared" ref="CX6:DF6" si="11">IF(CX7="",NA(),CX7)</f>
        <v>90</v>
      </c>
      <c r="CY6" s="22">
        <f t="shared" si="11"/>
        <v>75.88</v>
      </c>
      <c r="CZ6" s="22">
        <f t="shared" si="11"/>
        <v>74.37</v>
      </c>
      <c r="DA6" s="22">
        <f t="shared" si="11"/>
        <v>74.37</v>
      </c>
      <c r="DB6" s="22">
        <f t="shared" si="11"/>
        <v>72.78</v>
      </c>
      <c r="DC6" s="22">
        <f t="shared" si="11"/>
        <v>71.33</v>
      </c>
      <c r="DD6" s="22">
        <f t="shared" si="11"/>
        <v>71.150000000000006</v>
      </c>
      <c r="DE6" s="22">
        <f t="shared" si="11"/>
        <v>70.34</v>
      </c>
      <c r="DF6" s="22">
        <f t="shared" si="11"/>
        <v>71.08</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0.71</v>
      </c>
      <c r="EJ6" s="22">
        <f t="shared" si="14"/>
        <v>0.72</v>
      </c>
      <c r="EK6" s="22">
        <f t="shared" si="14"/>
        <v>0.71</v>
      </c>
      <c r="EL6" s="22">
        <f t="shared" si="14"/>
        <v>0.55000000000000004</v>
      </c>
      <c r="EM6" s="22">
        <f t="shared" si="14"/>
        <v>0.44</v>
      </c>
      <c r="EN6" s="21" t="str">
        <f>IF(EN7="","",IF(EN7="-","【-】","【"&amp;SUBSTITUTE(TEXT(EN7,"#,##0.00"),"-","△")&amp;"】"))</f>
        <v>【0.40】</v>
      </c>
    </row>
    <row r="7" spans="1:144" s="23" customFormat="1" x14ac:dyDescent="0.15">
      <c r="A7" s="15"/>
      <c r="B7" s="24">
        <v>2023</v>
      </c>
      <c r="C7" s="24">
        <v>454427</v>
      </c>
      <c r="D7" s="24">
        <v>47</v>
      </c>
      <c r="E7" s="24">
        <v>1</v>
      </c>
      <c r="F7" s="24">
        <v>0</v>
      </c>
      <c r="G7" s="24">
        <v>0</v>
      </c>
      <c r="H7" s="24" t="s">
        <v>96</v>
      </c>
      <c r="I7" s="24" t="s">
        <v>97</v>
      </c>
      <c r="J7" s="24" t="s">
        <v>98</v>
      </c>
      <c r="K7" s="24" t="s">
        <v>99</v>
      </c>
      <c r="L7" s="24" t="s">
        <v>100</v>
      </c>
      <c r="M7" s="24" t="s">
        <v>101</v>
      </c>
      <c r="N7" s="25" t="s">
        <v>102</v>
      </c>
      <c r="O7" s="25" t="s">
        <v>103</v>
      </c>
      <c r="P7" s="25">
        <v>73.92</v>
      </c>
      <c r="Q7" s="25">
        <v>3146</v>
      </c>
      <c r="R7" s="25">
        <v>3485</v>
      </c>
      <c r="S7" s="25">
        <v>277.67</v>
      </c>
      <c r="T7" s="25">
        <v>12.55</v>
      </c>
      <c r="U7" s="25">
        <v>2610</v>
      </c>
      <c r="V7" s="25">
        <v>0.48</v>
      </c>
      <c r="W7" s="25">
        <v>5437.5</v>
      </c>
      <c r="X7" s="25">
        <v>88.53</v>
      </c>
      <c r="Y7" s="25">
        <v>92.11</v>
      </c>
      <c r="Z7" s="25">
        <v>92.9</v>
      </c>
      <c r="AA7" s="25">
        <v>118.66</v>
      </c>
      <c r="AB7" s="25">
        <v>99.89</v>
      </c>
      <c r="AC7" s="25">
        <v>79.099999999999994</v>
      </c>
      <c r="AD7" s="25">
        <v>79.33</v>
      </c>
      <c r="AE7" s="25">
        <v>73.540000000000006</v>
      </c>
      <c r="AF7" s="25">
        <v>75.44</v>
      </c>
      <c r="AG7" s="25">
        <v>78.14</v>
      </c>
      <c r="AH7" s="25">
        <v>76.13</v>
      </c>
      <c r="AI7" s="25"/>
      <c r="AJ7" s="25"/>
      <c r="AK7" s="25"/>
      <c r="AL7" s="25"/>
      <c r="AM7" s="25"/>
      <c r="AN7" s="25"/>
      <c r="AO7" s="25"/>
      <c r="AP7" s="25"/>
      <c r="AQ7" s="25"/>
      <c r="AR7" s="25"/>
      <c r="AS7" s="25"/>
      <c r="AT7" s="25"/>
      <c r="AU7" s="25"/>
      <c r="AV7" s="25"/>
      <c r="AW7" s="25"/>
      <c r="AX7" s="25"/>
      <c r="AY7" s="25"/>
      <c r="AZ7" s="25"/>
      <c r="BA7" s="25"/>
      <c r="BB7" s="25"/>
      <c r="BC7" s="25"/>
      <c r="BD7" s="25"/>
      <c r="BE7" s="25">
        <v>442.3</v>
      </c>
      <c r="BF7" s="25">
        <v>414.33</v>
      </c>
      <c r="BG7" s="25">
        <v>415.32</v>
      </c>
      <c r="BH7" s="25">
        <v>419.2</v>
      </c>
      <c r="BI7" s="25">
        <v>463.41</v>
      </c>
      <c r="BJ7" s="25">
        <v>1018.52</v>
      </c>
      <c r="BK7" s="25">
        <v>949.61</v>
      </c>
      <c r="BL7" s="25">
        <v>918.84</v>
      </c>
      <c r="BM7" s="25">
        <v>955.49</v>
      </c>
      <c r="BN7" s="25">
        <v>1017.9</v>
      </c>
      <c r="BO7" s="25">
        <v>1045.2</v>
      </c>
      <c r="BP7" s="25">
        <v>70.89</v>
      </c>
      <c r="BQ7" s="25">
        <v>67.150000000000006</v>
      </c>
      <c r="BR7" s="25">
        <v>63.4</v>
      </c>
      <c r="BS7" s="25">
        <v>86.81</v>
      </c>
      <c r="BT7" s="25">
        <v>85.03</v>
      </c>
      <c r="BU7" s="25">
        <v>58.79</v>
      </c>
      <c r="BV7" s="25">
        <v>58.41</v>
      </c>
      <c r="BW7" s="25">
        <v>58.27</v>
      </c>
      <c r="BX7" s="25">
        <v>55.15</v>
      </c>
      <c r="BY7" s="25">
        <v>53.95</v>
      </c>
      <c r="BZ7" s="25">
        <v>49.51</v>
      </c>
      <c r="CA7" s="25">
        <v>295.89999999999998</v>
      </c>
      <c r="CB7" s="25">
        <v>322.60000000000002</v>
      </c>
      <c r="CC7" s="25">
        <v>247.22</v>
      </c>
      <c r="CD7" s="25">
        <v>193.24</v>
      </c>
      <c r="CE7" s="25">
        <v>185.14</v>
      </c>
      <c r="CF7" s="25">
        <v>298.25</v>
      </c>
      <c r="CG7" s="25">
        <v>303.27999999999997</v>
      </c>
      <c r="CH7" s="25">
        <v>303.81</v>
      </c>
      <c r="CI7" s="25">
        <v>310.26</v>
      </c>
      <c r="CJ7" s="25">
        <v>318.99</v>
      </c>
      <c r="CK7" s="25">
        <v>317.14</v>
      </c>
      <c r="CL7" s="25">
        <v>40.49</v>
      </c>
      <c r="CM7" s="25">
        <v>39.340000000000003</v>
      </c>
      <c r="CN7" s="25">
        <v>64.17</v>
      </c>
      <c r="CO7" s="25">
        <v>60.41</v>
      </c>
      <c r="CP7" s="25">
        <v>60.24</v>
      </c>
      <c r="CQ7" s="25">
        <v>56.04</v>
      </c>
      <c r="CR7" s="25">
        <v>58.52</v>
      </c>
      <c r="CS7" s="25">
        <v>58.88</v>
      </c>
      <c r="CT7" s="25">
        <v>58.16</v>
      </c>
      <c r="CU7" s="25">
        <v>55.9</v>
      </c>
      <c r="CV7" s="25">
        <v>55</v>
      </c>
      <c r="CW7" s="25">
        <v>90</v>
      </c>
      <c r="CX7" s="25">
        <v>90</v>
      </c>
      <c r="CY7" s="25">
        <v>75.88</v>
      </c>
      <c r="CZ7" s="25">
        <v>74.37</v>
      </c>
      <c r="DA7" s="25">
        <v>74.37</v>
      </c>
      <c r="DB7" s="25">
        <v>72.78</v>
      </c>
      <c r="DC7" s="25">
        <v>71.33</v>
      </c>
      <c r="DD7" s="25">
        <v>71.150000000000006</v>
      </c>
      <c r="DE7" s="25">
        <v>70.34</v>
      </c>
      <c r="DF7" s="25">
        <v>71.08</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0.71</v>
      </c>
      <c r="EJ7" s="25">
        <v>0.72</v>
      </c>
      <c r="EK7" s="25">
        <v>0.71</v>
      </c>
      <c r="EL7" s="25">
        <v>0.55000000000000004</v>
      </c>
      <c r="EM7" s="25">
        <v>0.44</v>
      </c>
      <c r="EN7" s="25">
        <v>0.4</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15">
      <c r="B11">
        <v>22</v>
      </c>
      <c r="C11">
        <v>21</v>
      </c>
      <c r="D11">
        <v>20</v>
      </c>
      <c r="E11">
        <v>19</v>
      </c>
      <c r="F11">
        <v>18</v>
      </c>
      <c r="G11" t="s">
        <v>109</v>
      </c>
    </row>
    <row r="12" spans="1:144" x14ac:dyDescent="0.15">
      <c r="B12">
        <v>1</v>
      </c>
      <c r="C12">
        <v>1</v>
      </c>
      <c r="D12">
        <v>1</v>
      </c>
      <c r="E12">
        <v>1</v>
      </c>
      <c r="F12">
        <v>1</v>
      </c>
      <c r="G12" t="s">
        <v>110</v>
      </c>
    </row>
    <row r="13" spans="1:144" x14ac:dyDescent="0.15">
      <c r="B13" t="s">
        <v>111</v>
      </c>
      <c r="C13" t="s">
        <v>112</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2025-02-03T09:56:19Z</cp:lastPrinted>
  <dcterms:created xsi:type="dcterms:W3CDTF">2025-01-24T06:41:20Z</dcterms:created>
  <dcterms:modified xsi:type="dcterms:W3CDTF">2025-02-03T09:56:20Z</dcterms:modified>
  <cp:category/>
</cp:coreProperties>
</file>