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1簡易水道事業\"/>
    </mc:Choice>
  </mc:AlternateContent>
  <xr:revisionPtr revIDLastSave="0" documentId="13_ncr:1_{7889E794-2E74-40A3-A8FD-68FA17AD280F}" xr6:coauthVersionLast="47" xr6:coauthVersionMax="47" xr10:uidLastSave="{00000000-0000-0000-0000-000000000000}"/>
  <workbookProtection workbookAlgorithmName="SHA-512" workbookHashValue="1jYONjCrla2zSls5pMhjwd40xmb54FIzprORpQQFx5IEvSiw+YT+WH8FWvUcr5lOHZrCZc+0hFM72T74d3Gyxw==" workbookSaltValue="dZi3d5fs57u8PMfx6P0Dkw=="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W10" i="4" s="1"/>
  <c r="P6" i="5"/>
  <c r="O6" i="5"/>
  <c r="N6" i="5"/>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BB10" i="4"/>
  <c r="AL10" i="4"/>
  <c r="P10" i="4"/>
  <c r="I10" i="4"/>
  <c r="B10" i="4"/>
  <c r="AD8" i="4"/>
  <c r="P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<sst xmlns="http://schemas.openxmlformats.org/spreadsheetml/2006/main" count="233" uniqueCount="118">
  <si>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</si>
  <si>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</si>
  <si>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</si>
  <si>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</si>
  <si>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</si>
  <si>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</si>
  <si>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</si>
  <si>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</si>
  <si>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</si>
  <si>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</si>
  <si>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</si>
  <si>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</si>
  <si>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</si>
  <si>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</si>
  <si>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</si>
  <si>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</si>
  <si>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</si>
  <si>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</si>
  <si>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</si>
  <si>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</si>
  <si>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</si>
  <si>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</si>
  <si>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</si>
  <si>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</si>
  <si>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</si>
  <si>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</si>
  <si>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</si>
  <si>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</si>
  <si>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</si>
  <si>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</si>
  <si>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</si>
  <si>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</si>
  <si>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</si>
  <si>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</si>
  <si>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</si>
  <si>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</si>
  <si>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</si>
  <si>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</si>
  <si>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</si>
  <si>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</si>
  <si>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</si>
  <si>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</si>
  <si>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</si>
  <si>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</si>
  <si>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</si>
  <si>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</si>
  <si>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</si>
  <si>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</si>
  <si>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</si>
  <si>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</si>
  <si>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</si>
  <si>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</si>
  <si>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</si>
  <si>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</si>
  <si>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</si>
  <si>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</si>
  <si>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</si>
  <si>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</si>
  <si>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</si>
  <si>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</si>
  <si>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</si>
  <si>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</si>
  <si>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</si>
  <si>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</si>
  <si>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</si>
  <si>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</si>
  <si>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</si>
  <si>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</si>
  <si>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</si>
  <si>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</si>
  <si>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</si>
  <si>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</si>
  <si>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</si>
  <si>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</si>
  <si>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</si>
  <si>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</si>
  <si>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</si>
  <si>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</si>
  <si>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</si>
  <si>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</si>
  <si>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</si>
  <si>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</si>
  <si>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</si>
  <si>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</si>
  <si>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</si>
  <si>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</si>
  <si>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</si>
  <si>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</si>
  <si>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</si>
  <si>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</si>
  <si>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</si>
  <si>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</si>
  <si>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</si>
  <si>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</si>
  <si>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</si>
  <si>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</si>
  <si>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</si>
  <si>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五ケ瀬町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</si>
  <si>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</si>
  <si>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</si>
  <si>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</si>
  <si>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</si>
  <si>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</si>
  <si>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</si>
  <si>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</si>
  <si>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</si>
  <si>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</si>
  <si>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</si>
  <si>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</si>
  <si>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</si>
  <si>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</si>
  <si>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</si>
  <si>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</si>
  <si>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</si>
  <si>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</si>
  <si>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本町の管路は比較的新しく、最も古いもので敷設後20年程である。
　今後も定期的に管路更新を実施していくこととなるが、長期的には管路の更新時期を迎える地区が重複してくることから、漏水の状況等を踏まえて、優先順位を決めるなど計画的な更新を行っていく。</t>
    <rPh sb="1" eb="3">
      <t>ホンチョウ</t>
    </rPh>
    <phoneticPr fontId="4"/>
  </si>
  <si>
    <t>　本町簡易水道事業は、一般会計・地方債の補填によって賄われている現状にある。
　収益的収支比率については、前年度より増加しており、平均値を上回っている。これは、他会計繰入金の増加等による総収益の増加が要因である。
　企業債残高対給水収益比率は、平均値を下回っているが、前年度より増加している。これは、災害に伴い、新規の公営企業災害復事業債の増加が要因である。
　料金回収率は、前年度より増加しているが、依然として水準は低い。要因として、給水人口の減少による料金収入の減少、委託料等の増加による総費用の増加、地方債償還金の増加等によるものである。
　給水原価は、前年度より減少しており、依然平均値を下回っている。給水原価が下がっている要因は、給水人口の減少によるものである。
　施設利用率は、前年度より減少している。
　有収率は、前年度と同等の値である。
　本町の急峻な地形の当該地域特性を考慮すると、広域連携や施設の統廃合等はハードルが高く、困難であると考える。
　また、経営改善にむけ、令和６年度に料金水準の見直しを行う予定である。</t>
    <rPh sb="53" eb="54">
      <t>ゼン</t>
    </rPh>
    <rPh sb="122" eb="125">
      <t>ヘイキンチ</t>
    </rPh>
    <rPh sb="126" eb="128">
      <t>シタマワ</t>
    </rPh>
    <rPh sb="139" eb="141">
      <t>ゾウカ</t>
    </rPh>
    <rPh sb="150" eb="152">
      <t>サイガイ</t>
    </rPh>
    <rPh sb="153" eb="154">
      <t>トモナ</t>
    </rPh>
    <rPh sb="156" eb="158">
      <t>シンキ</t>
    </rPh>
    <rPh sb="159" eb="163">
      <t>コウエイキギョウ</t>
    </rPh>
    <rPh sb="170" eb="172">
      <t>ゾウカ</t>
    </rPh>
    <rPh sb="173" eb="175">
      <t>ヨウイン</t>
    </rPh>
    <rPh sb="188" eb="189">
      <t>ゼン</t>
    </rPh>
    <rPh sb="277" eb="278">
      <t>ゼン</t>
    </rPh>
    <rPh sb="282" eb="284">
      <t>ゲンショウ</t>
    </rPh>
    <rPh sb="291" eb="294">
      <t>ヘイキンチ</t>
    </rPh>
    <rPh sb="295" eb="297">
      <t>シタマワ</t>
    </rPh>
    <rPh sb="305" eb="307">
      <t>キュウスイ</t>
    </rPh>
    <rPh sb="307" eb="309">
      <t>ゲンカ</t>
    </rPh>
    <rPh sb="310" eb="311">
      <t>サ</t>
    </rPh>
    <rPh sb="316" eb="318">
      <t>ヨウイン</t>
    </rPh>
    <rPh sb="342" eb="343">
      <t>ゼン</t>
    </rPh>
    <rPh sb="347" eb="349">
      <t>ゲンショウ</t>
    </rPh>
    <rPh sb="361" eb="362">
      <t>ゼン</t>
    </rPh>
    <rPh sb="368" eb="369">
      <t>アタイ</t>
    </rPh>
    <rPh sb="441" eb="443">
      <t>レイワ</t>
    </rPh>
    <rPh sb="444" eb="446">
      <t>ネンド</t>
    </rPh>
    <rPh sb="456" eb="457">
      <t>オコナ</t>
    </rPh>
    <rPh sb="458" eb="460">
      <t>ヨテイ</t>
    </rPh>
    <phoneticPr fontId="4"/>
  </si>
  <si>
    <t>　令和３年度に、経営戦略となる五ヶ瀬町新水道ビジョンを策定した。経営改善に向けて、水道料金の改定を検討した。今後も、繰入金や地方債に頼らざるを得ない経営状況が続くことが予想されるため、経営戦略で策定した料金水準の引上げ等に加え、既設管路の更新についても計画的に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</si>
</sst>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1.34</c:v>
                </c:pt>
                <c:pt idx="1">
                  <c:v>0</c:v>
                </c:pt>
                <c:pt idx="2">
                  <c:v>0</c:v>
                </c:pt>
                <c:pt idx="3">
                  <c:v>0</c:v>
                </c:pt>
                <c:pt idx="4">
                  <c:v>0</c:v>
                </c:pt>
              </c:numCache>
            </c:numRef>
          </c:val>
          <c:extLst>
            <c:ext xmlns:c16="http://schemas.microsoft.com/office/drawing/2014/chart" uri="{C3380CC4-5D6E-409C-BE32-E72D297353CC}">
              <c16:uniqueId val="{00000000-051F-40D9-9795-D61DCC7C751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051F-40D9-9795-D61DCC7C751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54.2</c:v>
                </c:pt>
                <c:pt idx="1">
                  <c:v>55.37</c:v>
                </c:pt>
                <c:pt idx="2">
                  <c:v>55.63</c:v>
                </c:pt>
                <c:pt idx="3">
                  <c:v>55.65</c:v>
                </c:pt>
                <c:pt idx="4">
                  <c:v>54.37</c:v>
                </c:pt>
              </c:numCache>
            </c:numRef>
          </c:val>
          <c:extLst>
            <c:ext xmlns:c16="http://schemas.microsoft.com/office/drawing/2014/chart" uri="{C3380CC4-5D6E-409C-BE32-E72D297353CC}">
              <c16:uniqueId val="{00000000-77B2-486A-9F8C-D4D83D031E0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77B2-486A-9F8C-D4D83D031E0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99.62</c:v>
                </c:pt>
                <c:pt idx="1">
                  <c:v>99.63</c:v>
                </c:pt>
                <c:pt idx="2">
                  <c:v>99.64</c:v>
                </c:pt>
                <c:pt idx="3">
                  <c:v>99.64</c:v>
                </c:pt>
                <c:pt idx="4">
                  <c:v>99.63</c:v>
                </c:pt>
              </c:numCache>
            </c:numRef>
          </c:val>
          <c:extLst>
            <c:ext xmlns:c16="http://schemas.microsoft.com/office/drawing/2014/chart" uri="{C3380CC4-5D6E-409C-BE32-E72D297353CC}">
              <c16:uniqueId val="{00000000-9344-4B9F-A29D-0CF95267604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9344-4B9F-A29D-0CF95267604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71.319999999999993</c:v>
                </c:pt>
                <c:pt idx="1">
                  <c:v>79.7</c:v>
                </c:pt>
                <c:pt idx="2">
                  <c:v>80.069999999999993</c:v>
                </c:pt>
                <c:pt idx="3">
                  <c:v>82.43</c:v>
                </c:pt>
                <c:pt idx="4">
                  <c:v>84.59</c:v>
                </c:pt>
              </c:numCache>
            </c:numRef>
          </c:val>
          <c:extLst>
            <c:ext xmlns:c16="http://schemas.microsoft.com/office/drawing/2014/chart" uri="{C3380CC4-5D6E-409C-BE32-E72D297353CC}">
              <c16:uniqueId val="{00000000-68CA-44E5-AF1C-5F607E629C7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68CA-44E5-AF1C-5F607E629C7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D9-4A04-9AC5-32E64857C01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D9-4A04-9AC5-32E64857C01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7B-450A-AAED-8CAC45DADC9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7B-450A-AAED-8CAC45DADC9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4E-4E24-9323-978A68B5B06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4E-4E24-9323-978A68B5B06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A2-45A3-B8C5-BA7635BC126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A2-45A3-B8C5-BA7635BC126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1015.03</c:v>
                </c:pt>
                <c:pt idx="1">
                  <c:v>1083.74</c:v>
                </c:pt>
                <c:pt idx="2">
                  <c:v>999.01</c:v>
                </c:pt>
                <c:pt idx="3">
                  <c:v>797.57</c:v>
                </c:pt>
                <c:pt idx="4">
                  <c:v>931.92</c:v>
                </c:pt>
              </c:numCache>
            </c:numRef>
          </c:val>
          <c:extLst>
            <c:ext xmlns:c16="http://schemas.microsoft.com/office/drawing/2014/chart" uri="{C3380CC4-5D6E-409C-BE32-E72D297353CC}">
              <c16:uniqueId val="{00000000-8DE7-4D79-93B1-EDE1997852F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8DE7-4D79-93B1-EDE1997852F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55.61</c:v>
                </c:pt>
                <c:pt idx="1">
                  <c:v>52.52</c:v>
                </c:pt>
                <c:pt idx="2">
                  <c:v>41.95</c:v>
                </c:pt>
                <c:pt idx="3">
                  <c:v>44.33</c:v>
                </c:pt>
                <c:pt idx="4">
                  <c:v>47.54</c:v>
                </c:pt>
              </c:numCache>
            </c:numRef>
          </c:val>
          <c:extLst>
            <c:ext xmlns:c16="http://schemas.microsoft.com/office/drawing/2014/chart" uri="{C3380CC4-5D6E-409C-BE32-E72D297353CC}">
              <c16:uniqueId val="{00000000-F3A4-4580-B429-180E1FE1FD2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F3A4-4580-B429-180E1FE1FD2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161.86000000000001</c:v>
                </c:pt>
                <c:pt idx="1">
                  <c:v>177.73</c:v>
                </c:pt>
                <c:pt idx="2">
                  <c:v>219.4</c:v>
                </c:pt>
                <c:pt idx="3">
                  <c:v>250.72</c:v>
                </c:pt>
                <c:pt idx="4">
                  <c:v>226.79</c:v>
                </c:pt>
              </c:numCache>
            </c:numRef>
          </c:val>
          <c:extLst>
            <c:ext xmlns:c16="http://schemas.microsoft.com/office/drawing/2014/chart" uri="{C3380CC4-5D6E-409C-BE32-E72D297353CC}">
              <c16:uniqueId val="{00000000-FC07-4BD6-8B92-328306B3D88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FC07-4BD6-8B92-328306B3D88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1" zoomScaleNormal="100" workbookViewId="0">
      <selection activeCell="BM87" sqref="BM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宮崎県　五ケ瀬町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3385</v>
      </c>
      <c r="AM8" s="59"/>
      <c r="AN8" s="59"/>
      <c r="AO8" s="59"/>
      <c r="AP8" s="59"/>
      <c r="AQ8" s="59"/>
      <c r="AR8" s="59"/>
      <c r="AS8" s="59"/>
      <c r="AT8" s="35">
        <f>データ!$S$6</f>
        <v>171.73</v>
      </c>
      <c r="AU8" s="35"/>
      <c r="AV8" s="35"/>
      <c r="AW8" s="35"/>
      <c r="AX8" s="35"/>
      <c r="AY8" s="35"/>
      <c r="AZ8" s="35"/>
      <c r="BA8" s="35"/>
      <c r="BB8" s="35">
        <f>データ!$T$6</f>
        <v>19.71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71.81</v>
      </c>
      <c r="Q10" s="35"/>
      <c r="R10" s="35"/>
      <c r="S10" s="35"/>
      <c r="T10" s="35"/>
      <c r="U10" s="35"/>
      <c r="V10" s="35"/>
      <c r="W10" s="59">
        <f>データ!$Q$6</f>
        <v>2200</v>
      </c>
      <c r="X10" s="59"/>
      <c r="Y10" s="59"/>
      <c r="Z10" s="59"/>
      <c r="AA10" s="59"/>
      <c r="AB10" s="59"/>
      <c r="AC10" s="59"/>
      <c r="AD10" s="2"/>
      <c r="AE10" s="2"/>
      <c r="AF10" s="2"/>
      <c r="AG10" s="2"/>
      <c r="AH10" s="2"/>
      <c r="AI10" s="2"/>
      <c r="AJ10" s="2"/>
      <c r="AK10" s="2"/>
      <c r="AL10" s="59">
        <f>データ!$U$6</f>
        <v>2364</v>
      </c>
      <c r="AM10" s="59"/>
      <c r="AN10" s="59"/>
      <c r="AO10" s="59"/>
      <c r="AP10" s="59"/>
      <c r="AQ10" s="59"/>
      <c r="AR10" s="59"/>
      <c r="AS10" s="59"/>
      <c r="AT10" s="35">
        <f>データ!$V$6</f>
        <v>9.84</v>
      </c>
      <c r="AU10" s="35"/>
      <c r="AV10" s="35"/>
      <c r="AW10" s="35"/>
      <c r="AX10" s="35"/>
      <c r="AY10" s="35"/>
      <c r="AZ10" s="35"/>
      <c r="BA10" s="35"/>
      <c r="BB10" s="35">
        <f>データ!$W$6</f>
        <v>240.24</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117</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xMALw1KZrQ/+Y8X1SZMLOlr0TulxRsKuAw+JDd6ISANrnEI+2zBHZ//uboyXPPkM7iKcXmmbMn8/bzH6NeFN9w==" saltValue="yclPyBtBYYxs/LJrNv6a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2">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2">
      <c r="A6" s="15" t="s">
        <v>96</v>
      </c>
      <c r="B6" s="20">
        <f>B7</f>
        <v>2023</v>
      </c>
      <c r="C6" s="20">
        <f t="shared" ref="C6:W6" si="3">C7</f>
        <v>454435</v>
      </c>
      <c r="D6" s="20">
        <f t="shared" si="3"/>
        <v>47</v>
      </c>
      <c r="E6" s="20">
        <f t="shared" si="3"/>
        <v>1</v>
      </c>
      <c r="F6" s="20">
        <f t="shared" si="3"/>
        <v>0</v>
      </c>
      <c r="G6" s="20">
        <f t="shared" si="3"/>
        <v>0</v>
      </c>
      <c r="H6" s="20" t="str">
        <f t="shared" si="3"/>
        <v>宮崎県　五ケ瀬町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71.81</v>
      </c>
      <c r="Q6" s="21">
        <f t="shared" si="3"/>
        <v>2200</v>
      </c>
      <c r="R6" s="21">
        <f t="shared" si="3"/>
        <v>3385</v>
      </c>
      <c r="S6" s="21">
        <f t="shared" si="3"/>
        <v>171.73</v>
      </c>
      <c r="T6" s="21">
        <f t="shared" si="3"/>
        <v>19.71</v>
      </c>
      <c r="U6" s="21">
        <f t="shared" si="3"/>
        <v>2364</v>
      </c>
      <c r="V6" s="21">
        <f t="shared" si="3"/>
        <v>9.84</v>
      </c>
      <c r="W6" s="21">
        <f t="shared" si="3"/>
        <v>240.24</v>
      </c>
      <c r="X6" s="22">
        <f>IF(X7="",NA(),X7)</f>
        <v>71.319999999999993</v>
      </c>
      <c r="Y6" s="22">
        <f t="shared" ref="Y6:AG6" si="4">IF(Y7="",NA(),Y7)</f>
        <v>79.7</v>
      </c>
      <c r="Z6" s="22">
        <f t="shared" si="4"/>
        <v>80.069999999999993</v>
      </c>
      <c r="AA6" s="22">
        <f t="shared" si="4"/>
        <v>82.43</v>
      </c>
      <c r="AB6" s="22">
        <f t="shared" si="4"/>
        <v>84.59</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1015.03</v>
      </c>
      <c r="BF6" s="22">
        <f t="shared" ref="BF6:BN6" si="7">IF(BF7="",NA(),BF7)</f>
        <v>1083.74</v>
      </c>
      <c r="BG6" s="22">
        <f t="shared" si="7"/>
        <v>999.01</v>
      </c>
      <c r="BH6" s="22">
        <f t="shared" si="7"/>
        <v>797.57</v>
      </c>
      <c r="BI6" s="22">
        <f t="shared" si="7"/>
        <v>931.92</v>
      </c>
      <c r="BJ6" s="22">
        <f t="shared" si="7"/>
        <v>1018.52</v>
      </c>
      <c r="BK6" s="22">
        <f t="shared" si="7"/>
        <v>949.61</v>
      </c>
      <c r="BL6" s="22">
        <f t="shared" si="7"/>
        <v>918.84</v>
      </c>
      <c r="BM6" s="22">
        <f t="shared" si="7"/>
        <v>955.49</v>
      </c>
      <c r="BN6" s="22">
        <f t="shared" si="7"/>
        <v>1017.9</v>
      </c>
      <c r="BO6" s="21" t="str">
        <f>IF(BO7="","",IF(BO7="-","【-】","【"&amp;SUBSTITUTE(TEXT(BO7,"#,##0.00"),"-","△")&amp;"】"))</f>
        <v>【1,045.20】</v>
      </c>
      <c r="BP6" s="22">
        <f>IF(BP7="",NA(),BP7)</f>
        <v>55.61</v>
      </c>
      <c r="BQ6" s="22">
        <f t="shared" ref="BQ6:BY6" si="8">IF(BQ7="",NA(),BQ7)</f>
        <v>52.52</v>
      </c>
      <c r="BR6" s="22">
        <f t="shared" si="8"/>
        <v>41.95</v>
      </c>
      <c r="BS6" s="22">
        <f t="shared" si="8"/>
        <v>44.33</v>
      </c>
      <c r="BT6" s="22">
        <f t="shared" si="8"/>
        <v>47.54</v>
      </c>
      <c r="BU6" s="22">
        <f t="shared" si="8"/>
        <v>58.79</v>
      </c>
      <c r="BV6" s="22">
        <f t="shared" si="8"/>
        <v>58.41</v>
      </c>
      <c r="BW6" s="22">
        <f t="shared" si="8"/>
        <v>58.27</v>
      </c>
      <c r="BX6" s="22">
        <f t="shared" si="8"/>
        <v>55.15</v>
      </c>
      <c r="BY6" s="22">
        <f t="shared" si="8"/>
        <v>53.95</v>
      </c>
      <c r="BZ6" s="21" t="str">
        <f>IF(BZ7="","",IF(BZ7="-","【-】","【"&amp;SUBSTITUTE(TEXT(BZ7,"#,##0.00"),"-","△")&amp;"】"))</f>
        <v>【49.51】</v>
      </c>
      <c r="CA6" s="22">
        <f>IF(CA7="",NA(),CA7)</f>
        <v>161.86000000000001</v>
      </c>
      <c r="CB6" s="22">
        <f t="shared" ref="CB6:CJ6" si="9">IF(CB7="",NA(),CB7)</f>
        <v>177.73</v>
      </c>
      <c r="CC6" s="22">
        <f t="shared" si="9"/>
        <v>219.4</v>
      </c>
      <c r="CD6" s="22">
        <f t="shared" si="9"/>
        <v>250.72</v>
      </c>
      <c r="CE6" s="22">
        <f t="shared" si="9"/>
        <v>226.79</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54.2</v>
      </c>
      <c r="CM6" s="22">
        <f t="shared" ref="CM6:CU6" si="10">IF(CM7="",NA(),CM7)</f>
        <v>55.37</v>
      </c>
      <c r="CN6" s="22">
        <f t="shared" si="10"/>
        <v>55.63</v>
      </c>
      <c r="CO6" s="22">
        <f t="shared" si="10"/>
        <v>55.65</v>
      </c>
      <c r="CP6" s="22">
        <f t="shared" si="10"/>
        <v>54.37</v>
      </c>
      <c r="CQ6" s="22">
        <f t="shared" si="10"/>
        <v>56.04</v>
      </c>
      <c r="CR6" s="22">
        <f t="shared" si="10"/>
        <v>58.52</v>
      </c>
      <c r="CS6" s="22">
        <f t="shared" si="10"/>
        <v>58.88</v>
      </c>
      <c r="CT6" s="22">
        <f t="shared" si="10"/>
        <v>58.16</v>
      </c>
      <c r="CU6" s="22">
        <f t="shared" si="10"/>
        <v>55.9</v>
      </c>
      <c r="CV6" s="21" t="str">
        <f>IF(CV7="","",IF(CV7="-","【-】","【"&amp;SUBSTITUTE(TEXT(CV7,"#,##0.00"),"-","△")&amp;"】"))</f>
        <v>【55.00】</v>
      </c>
      <c r="CW6" s="22">
        <f>IF(CW7="",NA(),CW7)</f>
        <v>99.62</v>
      </c>
      <c r="CX6" s="22">
        <f t="shared" ref="CX6:DF6" si="11">IF(CX7="",NA(),CX7)</f>
        <v>99.63</v>
      </c>
      <c r="CY6" s="22">
        <f t="shared" si="11"/>
        <v>99.64</v>
      </c>
      <c r="CZ6" s="22">
        <f t="shared" si="11"/>
        <v>99.64</v>
      </c>
      <c r="DA6" s="22">
        <f t="shared" si="11"/>
        <v>99.63</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1.34</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454435</v>
      </c>
      <c r="D7" s="24">
        <v>47</v>
      </c>
      <c r="E7" s="24">
        <v>1</v>
      </c>
      <c r="F7" s="24">
        <v>0</v>
      </c>
      <c r="G7" s="24">
        <v>0</v>
      </c>
      <c r="H7" s="24" t="s">
        <v>97</v>
      </c>
      <c r="I7" s="24" t="s">
        <v>98</v>
      </c>
      <c r="J7" s="24" t="s">
        <v>99</v>
      </c>
      <c r="K7" s="24" t="s">
        <v>100</v>
      </c>
      <c r="L7" s="24" t="s">
        <v>101</v>
      </c>
      <c r="M7" s="24" t="s">
        <v>102</v>
      </c>
      <c r="N7" s="25" t="s">
        <v>103</v>
      </c>
      <c r="O7" s="25" t="s">
        <v>104</v>
      </c>
      <c r="P7" s="25">
        <v>71.81</v>
      </c>
      <c r="Q7" s="25">
        <v>2200</v>
      </c>
      <c r="R7" s="25">
        <v>3385</v>
      </c>
      <c r="S7" s="25">
        <v>171.73</v>
      </c>
      <c r="T7" s="25">
        <v>19.71</v>
      </c>
      <c r="U7" s="25">
        <v>2364</v>
      </c>
      <c r="V7" s="25">
        <v>9.84</v>
      </c>
      <c r="W7" s="25">
        <v>240.24</v>
      </c>
      <c r="X7" s="25">
        <v>71.319999999999993</v>
      </c>
      <c r="Y7" s="25">
        <v>79.7</v>
      </c>
      <c r="Z7" s="25">
        <v>80.069999999999993</v>
      </c>
      <c r="AA7" s="25">
        <v>82.43</v>
      </c>
      <c r="AB7" s="25">
        <v>84.59</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1015.03</v>
      </c>
      <c r="BF7" s="25">
        <v>1083.74</v>
      </c>
      <c r="BG7" s="25">
        <v>999.01</v>
      </c>
      <c r="BH7" s="25">
        <v>797.57</v>
      </c>
      <c r="BI7" s="25">
        <v>931.92</v>
      </c>
      <c r="BJ7" s="25">
        <v>1018.52</v>
      </c>
      <c r="BK7" s="25">
        <v>949.61</v>
      </c>
      <c r="BL7" s="25">
        <v>918.84</v>
      </c>
      <c r="BM7" s="25">
        <v>955.49</v>
      </c>
      <c r="BN7" s="25">
        <v>1017.9</v>
      </c>
      <c r="BO7" s="25">
        <v>1045.2</v>
      </c>
      <c r="BP7" s="25">
        <v>55.61</v>
      </c>
      <c r="BQ7" s="25">
        <v>52.52</v>
      </c>
      <c r="BR7" s="25">
        <v>41.95</v>
      </c>
      <c r="BS7" s="25">
        <v>44.33</v>
      </c>
      <c r="BT7" s="25">
        <v>47.54</v>
      </c>
      <c r="BU7" s="25">
        <v>58.79</v>
      </c>
      <c r="BV7" s="25">
        <v>58.41</v>
      </c>
      <c r="BW7" s="25">
        <v>58.27</v>
      </c>
      <c r="BX7" s="25">
        <v>55.15</v>
      </c>
      <c r="BY7" s="25">
        <v>53.95</v>
      </c>
      <c r="BZ7" s="25">
        <v>49.51</v>
      </c>
      <c r="CA7" s="25">
        <v>161.86000000000001</v>
      </c>
      <c r="CB7" s="25">
        <v>177.73</v>
      </c>
      <c r="CC7" s="25">
        <v>219.4</v>
      </c>
      <c r="CD7" s="25">
        <v>250.72</v>
      </c>
      <c r="CE7" s="25">
        <v>226.79</v>
      </c>
      <c r="CF7" s="25">
        <v>298.25</v>
      </c>
      <c r="CG7" s="25">
        <v>303.27999999999997</v>
      </c>
      <c r="CH7" s="25">
        <v>303.81</v>
      </c>
      <c r="CI7" s="25">
        <v>310.26</v>
      </c>
      <c r="CJ7" s="25">
        <v>318.99</v>
      </c>
      <c r="CK7" s="25">
        <v>317.14</v>
      </c>
      <c r="CL7" s="25">
        <v>54.2</v>
      </c>
      <c r="CM7" s="25">
        <v>55.37</v>
      </c>
      <c r="CN7" s="25">
        <v>55.63</v>
      </c>
      <c r="CO7" s="25">
        <v>55.65</v>
      </c>
      <c r="CP7" s="25">
        <v>54.37</v>
      </c>
      <c r="CQ7" s="25">
        <v>56.04</v>
      </c>
      <c r="CR7" s="25">
        <v>58.52</v>
      </c>
      <c r="CS7" s="25">
        <v>58.88</v>
      </c>
      <c r="CT7" s="25">
        <v>58.16</v>
      </c>
      <c r="CU7" s="25">
        <v>55.9</v>
      </c>
      <c r="CV7" s="25">
        <v>55</v>
      </c>
      <c r="CW7" s="25">
        <v>99.62</v>
      </c>
      <c r="CX7" s="25">
        <v>99.63</v>
      </c>
      <c r="CY7" s="25">
        <v>99.64</v>
      </c>
      <c r="CZ7" s="25">
        <v>99.64</v>
      </c>
      <c r="DA7" s="25">
        <v>99.63</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1.34</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110</v>
      </c>
    </row>
    <row r="12" spans="1:144" x14ac:dyDescent="0.2">
      <c r="B12">
        <v>1</v>
      </c>
      <c r="C12">
        <v>1</v>
      </c>
      <c r="D12">
        <v>1</v>
      </c>
      <c r="E12">
        <v>1</v>
      </c>
      <c r="F12">
        <v>1</v>
      </c>
      <c r="G12" t="s">
        <v>111</v>
      </c>
    </row>
    <row r="13" spans="1:144" x14ac:dyDescent="0.2">
      <c r="B13" t="s">
        <v>112</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小松崎 文香</cp:lastModifiedBy>
  <cp:lastPrinted>2025-02-03T02:22:17Z</cp:lastPrinted>
  <dcterms:created xsi:type="dcterms:W3CDTF">2025-01-24T06:41:21Z</dcterms:created>
  <dcterms:modified xsi:type="dcterms:W3CDTF">2025-02-13T01:56:37Z</dcterms:modified>
  <cp:category/>
</cp:coreProperties>
</file>