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1221_市町村課\05 財政・地方債担当\02 個別事業(現年分)フォルダ\03-02 【決　算】公営企業(現年分のみ)\01 各種照会・回答\250121【依頼】経営比較分析表の分析等について\07ホームページ掲載\02法非適用\【法非適】下水\【法非適】公共下水\"/>
    </mc:Choice>
  </mc:AlternateContent>
  <xr:revisionPtr revIDLastSave="0" documentId="13_ncr:1_{385E756F-144D-4C8C-820B-8FFD817F7612}" xr6:coauthVersionLast="47" xr6:coauthVersionMax="47" xr10:uidLastSave="{00000000-0000-0000-0000-000000000000}"/>
  <workbookProtection workbookAlgorithmName="SHA-512" workbookHashValue="TsWYsQiDrnLUAYQfjnIsIWOq7UKohEUxQkZy/9bDOfxnZFb7N4tRnHhu3Mn+CuewOu0cTzi4fXLntHPLsH9gdw==" workbookSaltValue="15KZsefl41qYpQoonFjh+A==" workbookSpinCount="100000" lockStructure="1"/>
  <bookViews>
    <workbookView xWindow="-108" yWindow="-108" windowWidth="23256" windowHeight="14016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I86" i="4"/>
  <c r="E86" i="4"/>
  <c r="AT10" i="4"/>
  <c r="AT8" i="4"/>
  <c r="W8" i="4"/>
  <c r="B6" i="4"/>
</calcChain>
</file>

<file path=xl/sharedStrings.xml><?xml version="1.0" encoding="utf-8"?>
<sst xmlns="http://schemas.openxmlformats.org/spreadsheetml/2006/main" count="236" uniqueCount="120">
  <si>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</si>
  <si>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</si>
  <si>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</si>
  <si>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</si>
  <si>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</si>
  <si>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</si>
  <si>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</si>
  <si>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</si>
  <si>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</si>
  <si>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</si>
  <si>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</si>
  <si>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</si>
  <si>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</si>
  <si>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</si>
  <si>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</si>
  <si>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</si>
  <si>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</si>
  <si>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</si>
  <si>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</si>
  <si>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</si>
  <si>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</si>
  <si>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</si>
  <si>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</si>
  <si>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</si>
  <si>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</si>
  <si>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</si>
  <si>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</si>
  <si>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</si>
  <si>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</si>
  <si>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</si>
  <si>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</si>
  <si>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</si>
  <si>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</si>
  <si>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</si>
  <si>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</si>
  <si>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</si>
  <si>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</si>
  <si>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</si>
  <si>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</si>
  <si>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</si>
  <si>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</si>
  <si>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</si>
  <si>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</si>
  <si>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</si>
  <si>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</si>
  <si>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</si>
  <si>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</si>
  <si>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</si>
  <si>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</si>
  <si>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</si>
  <si>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</si>
  <si>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</si>
  <si>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</si>
  <si>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</si>
  <si>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</si>
  <si>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</si>
  <si>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</si>
  <si>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</si>
  <si>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</si>
  <si>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</si>
  <si>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</si>
  <si>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</si>
  <si>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</si>
  <si>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</si>
  <si>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</si>
  <si>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</si>
  <si>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</si>
  <si>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</si>
  <si>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</si>
  <si>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</si>
  <si>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</si>
  <si>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</si>
  <si>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</si>
  <si>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</si>
  <si>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</si>
  <si>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</si>
  <si>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</si>
  <si>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</si>
  <si>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</si>
  <si>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</si>
  <si>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</si>
  <si>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</si>
  <si>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</si>
  <si>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</si>
  <si>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</si>
  <si>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</si>
  <si>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</si>
  <si>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</si>
  <si>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</si>
  <si>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</si>
  <si>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</si>
  <si>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</si>
  <si>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</si>
  <si>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</si>
  <si>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</si>
  <si>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</si>
  <si>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</si>
  <si>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宮崎県　三股町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</si>
  <si>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</si>
  <si>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</si>
  <si>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</si>
  <si>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</si>
  <si>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</si>
  <si>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</si>
  <si>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</si>
  <si>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</si>
  <si>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</si>
  <si>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</si>
  <si>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</si>
  <si>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</si>
  <si>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</si>
  <si>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</si>
  <si>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</si>
  <si>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</si>
  <si>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</si>
  <si>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</si>
  <si>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</si>
  <si>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平成17年の供用開始から19年が経過していますが、耐用年数を超えている管渠はなく、現時点で必要な改築等は無いため、管渠改善率は低い水準となっています。しかし、処理施設については、今後徐々に耐用年数を迎えることから、施設の長寿命化計画を作成し、随時改築・修繕を行っていくことが必要となります。</t>
    <phoneticPr fontId="4"/>
  </si>
  <si>
    <t>　平成28年度に策定した経営戦略と、令和6年度に見直しを行っている経営戦略を基に、経営の健全性と効率性を高めるため、水洗化率向上のための対策、汚水処理施設の統合等による効率性向上のための対策が必要です。</t>
    <rPh sb="18" eb="20">
      <t>レイワ</t>
    </rPh>
    <rPh sb="21" eb="23">
      <t>ネンド</t>
    </rPh>
    <rPh sb="24" eb="26">
      <t>ミナオ</t>
    </rPh>
    <rPh sb="28" eb="29">
      <t>オコナ</t>
    </rPh>
    <rPh sb="33" eb="37">
      <t>ケイエイセンリャク</t>
    </rPh>
    <rPh sb="38" eb="39">
      <t>モト</t>
    </rPh>
    <phoneticPr fontId="4"/>
  </si>
  <si>
    <r>
      <t>　本町の公共下水道は、平成17年に供用開始し、19年が経過していますが、普及率は50.54％と低く、未普及対策を進めています。
　また、令和4年度から令和8年度までに、し尿汚泥処理棟の築造事業を行っているため、当分の間は事業整備投資が増加する予定です。
　①「収益的収支比率」は、94.63％で100％を下回っておりますが、下水道整備の拡大に伴う接続件数の増加により、使用料収入は増加傾向にあります。しかし、他会計繰入金の減額に伴い、全体的に総収益が減少しており、今後は、更なる費用削減・使用料確保の取組が必要と考えます。
　④「企業債残高対事業規模比率」は、現在、一般会計繰入金により賄われている状況でありますが、使用料収入の増加に伴い、起債償還への充当が見込めることから、一般会計繰入金が減少し、企業債比率が改善されていくと予想されます。しかし、当分の間は類似団体の平均値を上回る状況が続くと思われます。
　また⑤「経費回収率」は、類似団体平均値84.48％に対し、本町は92.45％と上回っており</t>
    </r>
    <r>
      <rPr>
        <sz val="9"/>
        <color rgb="FFFF0000"/>
        <rFont val="ＭＳ ゴシック"/>
        <family val="3"/>
        <charset val="128"/>
      </rPr>
      <t>ます。R5年度は打切り決算により減少しました。</t>
    </r>
    <r>
      <rPr>
        <sz val="9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 xml:space="preserve">
　⑥「汚水処理原価」は、平成30年度まで類似団体平均値を下回っていましたが、今後は施設の更新等が予定されていることから、「汚水処理原価」が高くなることが予想されます。そのため、施設の延命化に努める必要があります。
　⑦「施設利用率」は、処理槽増設に伴い、令和4年度から類似団体平均値を下回っており、更に効率性の向上に努める必要があります。
　⑧「水洗化率」は、現在下水道整備を進めている状況であるため、ほぼ横ばいになっています。類似団体との比較では、平均値を大幅に下回っており、今後下水道接続に関する相談会を増やすなど、更なる接続推進に努める必要があります。   </t>
    </r>
    <rPh sb="97" eb="98">
      <t>オコナ</t>
    </rPh>
    <rPh sb="192" eb="194">
      <t>ケイコウ</t>
    </rPh>
    <rPh sb="204" eb="210">
      <t>タカイケイクリイレキン</t>
    </rPh>
    <rPh sb="211" eb="213">
      <t>ゲンガク</t>
    </rPh>
    <rPh sb="214" eb="215">
      <t>トモナ</t>
    </rPh>
    <rPh sb="217" eb="220">
      <t>ゼンタイテキ</t>
    </rPh>
    <rPh sb="221" eb="224">
      <t>ソウシュウエキ</t>
    </rPh>
    <rPh sb="225" eb="227">
      <t>ゲンショウ</t>
    </rPh>
    <rPh sb="232" eb="234">
      <t>コンゴ</t>
    </rPh>
    <rPh sb="456" eb="458">
      <t>ネンド</t>
    </rPh>
    <rPh sb="459" eb="461">
      <t>ウチキ</t>
    </rPh>
    <rPh sb="462" eb="464">
      <t>ケッサン</t>
    </rPh>
    <rPh sb="467" eb="469">
      <t>ゲンショウ</t>
    </rPh>
    <rPh sb="524" eb="526">
      <t>ヨテイ</t>
    </rPh>
    <rPh sb="594" eb="597">
      <t>ショリソウ</t>
    </rPh>
    <rPh sb="597" eb="599">
      <t>ゾウセツ</t>
    </rPh>
    <rPh sb="600" eb="601">
      <t>トモナ</t>
    </rPh>
    <rPh sb="603" eb="605">
      <t>レイワ</t>
    </rPh>
    <rPh sb="606" eb="608">
      <t>ネンド</t>
    </rPh>
    <rPh sb="618" eb="619">
      <t>シタ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</si>
</sst>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2-4F6A-B092-B9A286570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381688"/>
        <c:axId val="347393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0.15</c:v>
                </c:pt>
                <c:pt idx="1">
                  <c:v>1.65</c:v>
                </c:pt>
                <c:pt idx="2">
                  <c:v>0.14000000000000001</c:v>
                </c:pt>
                <c:pt idx="3">
                  <c:v>0.08</c:v>
                </c:pt>
                <c:pt idx="4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2-4F6A-B092-B9A286570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381688"/>
        <c:axId val="347393968"/>
      </c:lineChart>
      <c:dateAx>
        <c:axId val="3473816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47393968"/>
        <c:crosses val="autoZero"/>
        <c:auto val="1"/>
        <c:lblOffset val="100"/>
        <c:baseTimeUnit val="years"/>
      </c:dateAx>
      <c:valAx>
        <c:axId val="347393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381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73</c:v>
                </c:pt>
                <c:pt idx="1">
                  <c:v>77.709999999999994</c:v>
                </c:pt>
                <c:pt idx="2">
                  <c:v>81.760000000000005</c:v>
                </c:pt>
                <c:pt idx="3">
                  <c:v>33.229999999999997</c:v>
                </c:pt>
                <c:pt idx="4">
                  <c:v>34.380000000000003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3-4B56-BE29-C9FC33AA1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063992"/>
        <c:axId val="348067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50.94</c:v>
                </c:pt>
                <c:pt idx="1">
                  <c:v>50.53</c:v>
                </c:pt>
                <c:pt idx="2">
                  <c:v>51.42</c:v>
                </c:pt>
                <c:pt idx="3">
                  <c:v>48.95</c:v>
                </c:pt>
                <c:pt idx="4">
                  <c:v>49.28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3-4B56-BE29-C9FC33AA1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063992"/>
        <c:axId val="348067912"/>
      </c:lineChart>
      <c:dateAx>
        <c:axId val="348063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48067912"/>
        <c:crosses val="autoZero"/>
        <c:auto val="1"/>
        <c:lblOffset val="100"/>
        <c:baseTimeUnit val="years"/>
      </c:dateAx>
      <c:valAx>
        <c:axId val="348067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063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60.83</c:v>
                </c:pt>
                <c:pt idx="1">
                  <c:v>60.36</c:v>
                </c:pt>
                <c:pt idx="2">
                  <c:v>60.74</c:v>
                </c:pt>
                <c:pt idx="3">
                  <c:v>60.34</c:v>
                </c:pt>
                <c:pt idx="4">
                  <c:v>59.9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9-4542-BF07-8DD168342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063600"/>
        <c:axId val="348423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82.55</c:v>
                </c:pt>
                <c:pt idx="1">
                  <c:v>82.08</c:v>
                </c:pt>
                <c:pt idx="2">
                  <c:v>81.34</c:v>
                </c:pt>
                <c:pt idx="3">
                  <c:v>81.14</c:v>
                </c:pt>
                <c:pt idx="4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9-4542-BF07-8DD168342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063600"/>
        <c:axId val="348423992"/>
      </c:lineChart>
      <c:dateAx>
        <c:axId val="34806360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48423992"/>
        <c:crosses val="autoZero"/>
        <c:auto val="1"/>
        <c:lblOffset val="100"/>
        <c:baseTimeUnit val="years"/>
      </c:dateAx>
      <c:valAx>
        <c:axId val="348423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063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95.12</c:v>
                </c:pt>
                <c:pt idx="1">
                  <c:v>95.2</c:v>
                </c:pt>
                <c:pt idx="2">
                  <c:v>95.12</c:v>
                </c:pt>
                <c:pt idx="3">
                  <c:v>95.88</c:v>
                </c:pt>
                <c:pt idx="4">
                  <c:v>94.63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1-4EDE-A67B-24774B063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811512"/>
        <c:axId val="347811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1-4EDE-A67B-24774B063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811512"/>
        <c:axId val="347811896"/>
      </c:lineChart>
      <c:dateAx>
        <c:axId val="3478115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47811896"/>
        <c:crosses val="autoZero"/>
        <c:auto val="1"/>
        <c:lblOffset val="100"/>
        <c:baseTimeUnit val="years"/>
      </c:dateAx>
      <c:valAx>
        <c:axId val="347811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811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C-4F56-85FE-E528E4FE0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871560"/>
        <c:axId val="347871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C-4F56-85FE-E528E4FE0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871560"/>
        <c:axId val="347871944"/>
      </c:lineChart>
      <c:dateAx>
        <c:axId val="3478715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47871944"/>
        <c:crosses val="autoZero"/>
        <c:auto val="1"/>
        <c:lblOffset val="100"/>
        <c:baseTimeUnit val="years"/>
      </c:dateAx>
      <c:valAx>
        <c:axId val="347871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871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3-413A-A9E2-4591AF943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882912"/>
        <c:axId val="347881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3-413A-A9E2-4591AF943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882912"/>
        <c:axId val="347881344"/>
      </c:lineChart>
      <c:dateAx>
        <c:axId val="3478829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47881344"/>
        <c:crosses val="autoZero"/>
        <c:auto val="1"/>
        <c:lblOffset val="100"/>
        <c:baseTimeUnit val="years"/>
      </c:dateAx>
      <c:valAx>
        <c:axId val="347881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882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A-48CE-BFDB-473EB5B76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883304"/>
        <c:axId val="347883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A-48CE-BFDB-473EB5B76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883304"/>
        <c:axId val="347883696"/>
      </c:lineChart>
      <c:dateAx>
        <c:axId val="34788330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47883696"/>
        <c:crosses val="autoZero"/>
        <c:auto val="1"/>
        <c:lblOffset val="100"/>
        <c:baseTimeUnit val="years"/>
      </c:dateAx>
      <c:valAx>
        <c:axId val="347883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883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5-45B8-B18B-0D8284A5E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884480"/>
        <c:axId val="348064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5-45B8-B18B-0D8284A5E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884480"/>
        <c:axId val="348064384"/>
      </c:lineChart>
      <c:dateAx>
        <c:axId val="3478844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48064384"/>
        <c:crosses val="autoZero"/>
        <c:auto val="1"/>
        <c:lblOffset val="100"/>
        <c:baseTimeUnit val="years"/>
      </c:dateAx>
      <c:valAx>
        <c:axId val="348064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7884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1369.93</c:v>
                </c:pt>
                <c:pt idx="1">
                  <c:v>1344.6</c:v>
                </c:pt>
                <c:pt idx="2">
                  <c:v>1404.87</c:v>
                </c:pt>
                <c:pt idx="3">
                  <c:v>1317.28</c:v>
                </c:pt>
                <c:pt idx="4">
                  <c:v>1646.59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3-48F7-83EF-6C8F49203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069088"/>
        <c:axId val="348067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1001.3</c:v>
                </c:pt>
                <c:pt idx="1">
                  <c:v>1050.51</c:v>
                </c:pt>
                <c:pt idx="2">
                  <c:v>1102.01</c:v>
                </c:pt>
                <c:pt idx="3">
                  <c:v>987.36</c:v>
                </c:pt>
                <c:pt idx="4">
                  <c:v>1042.77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3-48F7-83EF-6C8F49203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069088"/>
        <c:axId val="348067128"/>
      </c:lineChart>
      <c:dateAx>
        <c:axId val="3480690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48067128"/>
        <c:crosses val="autoZero"/>
        <c:auto val="1"/>
        <c:lblOffset val="100"/>
        <c:baseTimeUnit val="years"/>
      </c:dateAx>
      <c:valAx>
        <c:axId val="348067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069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94.04</c:v>
                </c:pt>
                <c:pt idx="1">
                  <c:v>93.99</c:v>
                </c:pt>
                <c:pt idx="2">
                  <c:v>94.57</c:v>
                </c:pt>
                <c:pt idx="3">
                  <c:v>95.3</c:v>
                </c:pt>
                <c:pt idx="4">
                  <c:v>92.45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2-4CC7-8BEF-677DA23A8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069480"/>
        <c:axId val="348067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81.88</c:v>
                </c:pt>
                <c:pt idx="1">
                  <c:v>82.65</c:v>
                </c:pt>
                <c:pt idx="2">
                  <c:v>82.55</c:v>
                </c:pt>
                <c:pt idx="3">
                  <c:v>83.55</c:v>
                </c:pt>
                <c:pt idx="4">
                  <c:v>84.48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2-4CC7-8BEF-677DA23A8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069480"/>
        <c:axId val="348067520"/>
      </c:lineChart>
      <c:dateAx>
        <c:axId val="3480694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48067520"/>
        <c:crosses val="autoZero"/>
        <c:auto val="1"/>
        <c:lblOffset val="100"/>
        <c:baseTimeUnit val="years"/>
      </c:dateAx>
      <c:valAx>
        <c:axId val="348067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069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202.69</c:v>
                </c:pt>
                <c:pt idx="1">
                  <c:v>204.84</c:v>
                </c:pt>
                <c:pt idx="2">
                  <c:v>203.07</c:v>
                </c:pt>
                <c:pt idx="3">
                  <c:v>202.88</c:v>
                </c:pt>
                <c:pt idx="4">
                  <c:v>203.49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3-4D20-8E76-E11F851EE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069872"/>
        <c:axId val="348066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187.55</c:v>
                </c:pt>
                <c:pt idx="1">
                  <c:v>186.3</c:v>
                </c:pt>
                <c:pt idx="2">
                  <c:v>188.38</c:v>
                </c:pt>
                <c:pt idx="3">
                  <c:v>185.98</c:v>
                </c:pt>
                <c:pt idx="4">
                  <c:v>187.11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3-4D20-8E76-E11F851EE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069872"/>
        <c:axId val="348066344"/>
      </c:lineChart>
      <c:dateAx>
        <c:axId val="3480698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348066344"/>
        <c:crosses val="autoZero"/>
        <c:auto val="1"/>
        <c:lblOffset val="100"/>
        <c:baseTimeUnit val="years"/>
      </c:dateAx>
      <c:valAx>
        <c:axId val="348066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8069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宮崎県　三股町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法非適用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公共下水道</v>
      </c>
      <c r="Q8" s="39"/>
      <c r="R8" s="39"/>
      <c r="S8" s="39"/>
      <c r="T8" s="39"/>
      <c r="U8" s="39"/>
      <c r="V8" s="39"/>
      <c r="W8" s="39" t="str">
        <f>データ!L6</f>
        <v>Cc2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25878</v>
      </c>
      <c r="AM8" s="41"/>
      <c r="AN8" s="41"/>
      <c r="AO8" s="41"/>
      <c r="AP8" s="41"/>
      <c r="AQ8" s="41"/>
      <c r="AR8" s="41"/>
      <c r="AS8" s="41"/>
      <c r="AT8" s="34">
        <f>データ!T6</f>
        <v>110.02</v>
      </c>
      <c r="AU8" s="34"/>
      <c r="AV8" s="34"/>
      <c r="AW8" s="34"/>
      <c r="AX8" s="34"/>
      <c r="AY8" s="34"/>
      <c r="AZ8" s="34"/>
      <c r="BA8" s="34"/>
      <c r="BB8" s="34">
        <f>データ!U6</f>
        <v>235.21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 t="str">
        <f>データ!O6</f>
        <v>該当数値なし</v>
      </c>
      <c r="J10" s="34"/>
      <c r="K10" s="34"/>
      <c r="L10" s="34"/>
      <c r="M10" s="34"/>
      <c r="N10" s="34"/>
      <c r="O10" s="34"/>
      <c r="P10" s="34">
        <f>データ!P6</f>
        <v>50.54</v>
      </c>
      <c r="Q10" s="34"/>
      <c r="R10" s="34"/>
      <c r="S10" s="34"/>
      <c r="T10" s="34"/>
      <c r="U10" s="34"/>
      <c r="V10" s="34"/>
      <c r="W10" s="34">
        <f>データ!Q6</f>
        <v>100.01</v>
      </c>
      <c r="X10" s="34"/>
      <c r="Y10" s="34"/>
      <c r="Z10" s="34"/>
      <c r="AA10" s="34"/>
      <c r="AB10" s="34"/>
      <c r="AC10" s="34"/>
      <c r="AD10" s="41">
        <f>データ!R6</f>
        <v>3388</v>
      </c>
      <c r="AE10" s="41"/>
      <c r="AF10" s="41"/>
      <c r="AG10" s="41"/>
      <c r="AH10" s="41"/>
      <c r="AI10" s="41"/>
      <c r="AJ10" s="41"/>
      <c r="AK10" s="2"/>
      <c r="AL10" s="41">
        <f>データ!V6</f>
        <v>13030</v>
      </c>
      <c r="AM10" s="41"/>
      <c r="AN10" s="41"/>
      <c r="AO10" s="41"/>
      <c r="AP10" s="41"/>
      <c r="AQ10" s="41"/>
      <c r="AR10" s="41"/>
      <c r="AS10" s="41"/>
      <c r="AT10" s="34">
        <f>データ!W6</f>
        <v>3.78</v>
      </c>
      <c r="AU10" s="34"/>
      <c r="AV10" s="34"/>
      <c r="AW10" s="34"/>
      <c r="AX10" s="34"/>
      <c r="AY10" s="34"/>
      <c r="AZ10" s="34"/>
      <c r="BA10" s="34"/>
      <c r="BB10" s="34">
        <f>データ!X6</f>
        <v>3447.09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119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0" t="s">
        <v>117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0" t="s">
        <v>118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2">
      <c r="C83" s="76" t="s">
        <v>30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【630.82】</v>
      </c>
      <c r="I86" s="12" t="str">
        <f>データ!CA6</f>
        <v>【97.81】</v>
      </c>
      <c r="J86" s="12" t="str">
        <f>データ!CL6</f>
        <v>【138.75】</v>
      </c>
      <c r="K86" s="12" t="str">
        <f>データ!CW6</f>
        <v>【58.94】</v>
      </c>
      <c r="L86" s="12" t="str">
        <f>データ!DH6</f>
        <v>【95.91】</v>
      </c>
      <c r="M86" s="12" t="s">
        <v>43</v>
      </c>
      <c r="N86" s="12" t="s">
        <v>43</v>
      </c>
      <c r="O86" s="12" t="str">
        <f>データ!EO6</f>
        <v>【0.22】</v>
      </c>
    </row>
  </sheetData>
  <sheetProtection algorithmName="SHA-512" hashValue="0FhqeInJSv2PNNNE3/IQqlOKYgHR9CTfuBYGIsy/QB2RSULXRHybd6hXgWAyL3cI/QNTDD1Pe6EPYZfFkj1A1A==" saltValue="qYBZcJ8FhO8MmjZrIKMRB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8" t="s">
        <v>53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54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55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5" x14ac:dyDescent="0.2">
      <c r="A4" s="14" t="s">
        <v>56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57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58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59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60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61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62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63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64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65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66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67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5" x14ac:dyDescent="0.2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2">
      <c r="A6" s="14" t="s">
        <v>96</v>
      </c>
      <c r="B6" s="19">
        <f>B7</f>
        <v>2023</v>
      </c>
      <c r="C6" s="19">
        <f t="shared" ref="C6:X6" si="3">C7</f>
        <v>453412</v>
      </c>
      <c r="D6" s="19">
        <f t="shared" si="3"/>
        <v>47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宮崎県　三股町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50.54</v>
      </c>
      <c r="Q6" s="20">
        <f t="shared" si="3"/>
        <v>100.01</v>
      </c>
      <c r="R6" s="20">
        <f t="shared" si="3"/>
        <v>3388</v>
      </c>
      <c r="S6" s="20">
        <f t="shared" si="3"/>
        <v>25878</v>
      </c>
      <c r="T6" s="20">
        <f t="shared" si="3"/>
        <v>110.02</v>
      </c>
      <c r="U6" s="20">
        <f t="shared" si="3"/>
        <v>235.21</v>
      </c>
      <c r="V6" s="20">
        <f t="shared" si="3"/>
        <v>13030</v>
      </c>
      <c r="W6" s="20">
        <f t="shared" si="3"/>
        <v>3.78</v>
      </c>
      <c r="X6" s="20">
        <f t="shared" si="3"/>
        <v>3447.09</v>
      </c>
      <c r="Y6" s="21">
        <f>IF(Y7="",NA(),Y7)</f>
        <v>95.12</v>
      </c>
      <c r="Z6" s="21">
        <f t="shared" ref="Z6:AH6" si="4">IF(Z7="",NA(),Z7)</f>
        <v>95.2</v>
      </c>
      <c r="AA6" s="21">
        <f t="shared" si="4"/>
        <v>95.12</v>
      </c>
      <c r="AB6" s="21">
        <f t="shared" si="4"/>
        <v>95.88</v>
      </c>
      <c r="AC6" s="21">
        <f t="shared" si="4"/>
        <v>94.63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1369.93</v>
      </c>
      <c r="BG6" s="21">
        <f t="shared" ref="BG6:BO6" si="7">IF(BG7="",NA(),BG7)</f>
        <v>1344.6</v>
      </c>
      <c r="BH6" s="21">
        <f t="shared" si="7"/>
        <v>1404.87</v>
      </c>
      <c r="BI6" s="21">
        <f t="shared" si="7"/>
        <v>1317.28</v>
      </c>
      <c r="BJ6" s="21">
        <f t="shared" si="7"/>
        <v>1646.59</v>
      </c>
      <c r="BK6" s="21">
        <f t="shared" si="7"/>
        <v>1001.3</v>
      </c>
      <c r="BL6" s="21">
        <f t="shared" si="7"/>
        <v>1050.51</v>
      </c>
      <c r="BM6" s="21">
        <f t="shared" si="7"/>
        <v>1102.01</v>
      </c>
      <c r="BN6" s="21">
        <f t="shared" si="7"/>
        <v>987.36</v>
      </c>
      <c r="BO6" s="21">
        <f t="shared" si="7"/>
        <v>1042.77</v>
      </c>
      <c r="BP6" s="20" t="str">
        <f>IF(BP7="","",IF(BP7="-","【-】","【"&amp;SUBSTITUTE(TEXT(BP7,"#,##0.00"),"-","△")&amp;"】"))</f>
        <v>【630.82】</v>
      </c>
      <c r="BQ6" s="21">
        <f>IF(BQ7="",NA(),BQ7)</f>
        <v>94.04</v>
      </c>
      <c r="BR6" s="21">
        <f t="shared" ref="BR6:BZ6" si="8">IF(BR7="",NA(),BR7)</f>
        <v>93.99</v>
      </c>
      <c r="BS6" s="21">
        <f t="shared" si="8"/>
        <v>94.57</v>
      </c>
      <c r="BT6" s="21">
        <f t="shared" si="8"/>
        <v>95.3</v>
      </c>
      <c r="BU6" s="21">
        <f t="shared" si="8"/>
        <v>92.45</v>
      </c>
      <c r="BV6" s="21">
        <f t="shared" si="8"/>
        <v>81.88</v>
      </c>
      <c r="BW6" s="21">
        <f t="shared" si="8"/>
        <v>82.65</v>
      </c>
      <c r="BX6" s="21">
        <f t="shared" si="8"/>
        <v>82.55</v>
      </c>
      <c r="BY6" s="21">
        <f t="shared" si="8"/>
        <v>83.55</v>
      </c>
      <c r="BZ6" s="21">
        <f t="shared" si="8"/>
        <v>84.48</v>
      </c>
      <c r="CA6" s="20" t="str">
        <f>IF(CA7="","",IF(CA7="-","【-】","【"&amp;SUBSTITUTE(TEXT(CA7,"#,##0.00"),"-","△")&amp;"】"))</f>
        <v>【97.81】</v>
      </c>
      <c r="CB6" s="21">
        <f>IF(CB7="",NA(),CB7)</f>
        <v>202.69</v>
      </c>
      <c r="CC6" s="21">
        <f t="shared" ref="CC6:CK6" si="9">IF(CC7="",NA(),CC7)</f>
        <v>204.84</v>
      </c>
      <c r="CD6" s="21">
        <f t="shared" si="9"/>
        <v>203.07</v>
      </c>
      <c r="CE6" s="21">
        <f t="shared" si="9"/>
        <v>202.88</v>
      </c>
      <c r="CF6" s="21">
        <f t="shared" si="9"/>
        <v>203.49</v>
      </c>
      <c r="CG6" s="21">
        <f t="shared" si="9"/>
        <v>187.55</v>
      </c>
      <c r="CH6" s="21">
        <f t="shared" si="9"/>
        <v>186.3</v>
      </c>
      <c r="CI6" s="21">
        <f t="shared" si="9"/>
        <v>188.38</v>
      </c>
      <c r="CJ6" s="21">
        <f t="shared" si="9"/>
        <v>185.98</v>
      </c>
      <c r="CK6" s="21">
        <f t="shared" si="9"/>
        <v>187.11</v>
      </c>
      <c r="CL6" s="20" t="str">
        <f>IF(CL7="","",IF(CL7="-","【-】","【"&amp;SUBSTITUTE(TEXT(CL7,"#,##0.00"),"-","△")&amp;"】"))</f>
        <v>【138.75】</v>
      </c>
      <c r="CM6" s="21">
        <f>IF(CM7="",NA(),CM7)</f>
        <v>73</v>
      </c>
      <c r="CN6" s="21">
        <f t="shared" ref="CN6:CV6" si="10">IF(CN7="",NA(),CN7)</f>
        <v>77.709999999999994</v>
      </c>
      <c r="CO6" s="21">
        <f t="shared" si="10"/>
        <v>81.760000000000005</v>
      </c>
      <c r="CP6" s="21">
        <f t="shared" si="10"/>
        <v>33.229999999999997</v>
      </c>
      <c r="CQ6" s="21">
        <f t="shared" si="10"/>
        <v>34.380000000000003</v>
      </c>
      <c r="CR6" s="21">
        <f t="shared" si="10"/>
        <v>50.94</v>
      </c>
      <c r="CS6" s="21">
        <f t="shared" si="10"/>
        <v>50.53</v>
      </c>
      <c r="CT6" s="21">
        <f t="shared" si="10"/>
        <v>51.42</v>
      </c>
      <c r="CU6" s="21">
        <f t="shared" si="10"/>
        <v>48.95</v>
      </c>
      <c r="CV6" s="21">
        <f t="shared" si="10"/>
        <v>49.28</v>
      </c>
      <c r="CW6" s="20" t="str">
        <f>IF(CW7="","",IF(CW7="-","【-】","【"&amp;SUBSTITUTE(TEXT(CW7,"#,##0.00"),"-","△")&amp;"】"))</f>
        <v>【58.94】</v>
      </c>
      <c r="CX6" s="21">
        <f>IF(CX7="",NA(),CX7)</f>
        <v>60.83</v>
      </c>
      <c r="CY6" s="21">
        <f t="shared" ref="CY6:DG6" si="11">IF(CY7="",NA(),CY7)</f>
        <v>60.36</v>
      </c>
      <c r="CZ6" s="21">
        <f t="shared" si="11"/>
        <v>60.74</v>
      </c>
      <c r="DA6" s="21">
        <f t="shared" si="11"/>
        <v>60.34</v>
      </c>
      <c r="DB6" s="21">
        <f t="shared" si="11"/>
        <v>59.9</v>
      </c>
      <c r="DC6" s="21">
        <f t="shared" si="11"/>
        <v>82.55</v>
      </c>
      <c r="DD6" s="21">
        <f t="shared" si="11"/>
        <v>82.08</v>
      </c>
      <c r="DE6" s="21">
        <f t="shared" si="11"/>
        <v>81.34</v>
      </c>
      <c r="DF6" s="21">
        <f t="shared" si="11"/>
        <v>81.14</v>
      </c>
      <c r="DG6" s="21">
        <f t="shared" si="11"/>
        <v>79.7</v>
      </c>
      <c r="DH6" s="20" t="str">
        <f>IF(DH7="","",IF(DH7="-","【-】","【"&amp;SUBSTITUTE(TEXT(DH7,"#,##0.00"),"-","△")&amp;"】"))</f>
        <v>【95.91】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0.15</v>
      </c>
      <c r="EK6" s="21">
        <f t="shared" si="14"/>
        <v>1.65</v>
      </c>
      <c r="EL6" s="21">
        <f t="shared" si="14"/>
        <v>0.14000000000000001</v>
      </c>
      <c r="EM6" s="21">
        <f t="shared" si="14"/>
        <v>0.08</v>
      </c>
      <c r="EN6" s="21">
        <f t="shared" si="14"/>
        <v>0.57999999999999996</v>
      </c>
      <c r="EO6" s="20" t="str">
        <f>IF(EO7="","",IF(EO7="-","【-】","【"&amp;SUBSTITUTE(TEXT(EO7,"#,##0.00"),"-","△")&amp;"】"))</f>
        <v>【0.22】</v>
      </c>
    </row>
    <row r="7" spans="1:145" s="22" customFormat="1" x14ac:dyDescent="0.2">
      <c r="A7" s="14"/>
      <c r="B7" s="23">
        <v>2023</v>
      </c>
      <c r="C7" s="23">
        <v>453412</v>
      </c>
      <c r="D7" s="23">
        <v>47</v>
      </c>
      <c r="E7" s="23">
        <v>17</v>
      </c>
      <c r="F7" s="23">
        <v>1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50.54</v>
      </c>
      <c r="Q7" s="24">
        <v>100.01</v>
      </c>
      <c r="R7" s="24">
        <v>3388</v>
      </c>
      <c r="S7" s="24">
        <v>25878</v>
      </c>
      <c r="T7" s="24">
        <v>110.02</v>
      </c>
      <c r="U7" s="24">
        <v>235.21</v>
      </c>
      <c r="V7" s="24">
        <v>13030</v>
      </c>
      <c r="W7" s="24">
        <v>3.78</v>
      </c>
      <c r="X7" s="24">
        <v>3447.09</v>
      </c>
      <c r="Y7" s="24">
        <v>95.12</v>
      </c>
      <c r="Z7" s="24">
        <v>95.2</v>
      </c>
      <c r="AA7" s="24">
        <v>95.12</v>
      </c>
      <c r="AB7" s="24">
        <v>95.88</v>
      </c>
      <c r="AC7" s="24">
        <v>94.63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1369.93</v>
      </c>
      <c r="BG7" s="24">
        <v>1344.6</v>
      </c>
      <c r="BH7" s="24">
        <v>1404.87</v>
      </c>
      <c r="BI7" s="24">
        <v>1317.28</v>
      </c>
      <c r="BJ7" s="24">
        <v>1646.59</v>
      </c>
      <c r="BK7" s="24">
        <v>1001.3</v>
      </c>
      <c r="BL7" s="24">
        <v>1050.51</v>
      </c>
      <c r="BM7" s="24">
        <v>1102.01</v>
      </c>
      <c r="BN7" s="24">
        <v>987.36</v>
      </c>
      <c r="BO7" s="24">
        <v>1042.77</v>
      </c>
      <c r="BP7" s="24">
        <v>630.82000000000005</v>
      </c>
      <c r="BQ7" s="24">
        <v>94.04</v>
      </c>
      <c r="BR7" s="24">
        <v>93.99</v>
      </c>
      <c r="BS7" s="24">
        <v>94.57</v>
      </c>
      <c r="BT7" s="24">
        <v>95.3</v>
      </c>
      <c r="BU7" s="24">
        <v>92.45</v>
      </c>
      <c r="BV7" s="24">
        <v>81.88</v>
      </c>
      <c r="BW7" s="24">
        <v>82.65</v>
      </c>
      <c r="BX7" s="24">
        <v>82.55</v>
      </c>
      <c r="BY7" s="24">
        <v>83.55</v>
      </c>
      <c r="BZ7" s="24">
        <v>84.48</v>
      </c>
      <c r="CA7" s="24">
        <v>97.81</v>
      </c>
      <c r="CB7" s="24">
        <v>202.69</v>
      </c>
      <c r="CC7" s="24">
        <v>204.84</v>
      </c>
      <c r="CD7" s="24">
        <v>203.07</v>
      </c>
      <c r="CE7" s="24">
        <v>202.88</v>
      </c>
      <c r="CF7" s="24">
        <v>203.49</v>
      </c>
      <c r="CG7" s="24">
        <v>187.55</v>
      </c>
      <c r="CH7" s="24">
        <v>186.3</v>
      </c>
      <c r="CI7" s="24">
        <v>188.38</v>
      </c>
      <c r="CJ7" s="24">
        <v>185.98</v>
      </c>
      <c r="CK7" s="24">
        <v>187.11</v>
      </c>
      <c r="CL7" s="24">
        <v>138.75</v>
      </c>
      <c r="CM7" s="24">
        <v>73</v>
      </c>
      <c r="CN7" s="24">
        <v>77.709999999999994</v>
      </c>
      <c r="CO7" s="24">
        <v>81.760000000000005</v>
      </c>
      <c r="CP7" s="24">
        <v>33.229999999999997</v>
      </c>
      <c r="CQ7" s="24">
        <v>34.380000000000003</v>
      </c>
      <c r="CR7" s="24">
        <v>50.94</v>
      </c>
      <c r="CS7" s="24">
        <v>50.53</v>
      </c>
      <c r="CT7" s="24">
        <v>51.42</v>
      </c>
      <c r="CU7" s="24">
        <v>48.95</v>
      </c>
      <c r="CV7" s="24">
        <v>49.28</v>
      </c>
      <c r="CW7" s="24">
        <v>58.94</v>
      </c>
      <c r="CX7" s="24">
        <v>60.83</v>
      </c>
      <c r="CY7" s="24">
        <v>60.36</v>
      </c>
      <c r="CZ7" s="24">
        <v>60.74</v>
      </c>
      <c r="DA7" s="24">
        <v>60.34</v>
      </c>
      <c r="DB7" s="24">
        <v>59.9</v>
      </c>
      <c r="DC7" s="24">
        <v>82.55</v>
      </c>
      <c r="DD7" s="24">
        <v>82.08</v>
      </c>
      <c r="DE7" s="24">
        <v>81.34</v>
      </c>
      <c r="DF7" s="24">
        <v>81.14</v>
      </c>
      <c r="DG7" s="24">
        <v>79.7</v>
      </c>
      <c r="DH7" s="24">
        <v>95.91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0.15</v>
      </c>
      <c r="EK7" s="24">
        <v>1.65</v>
      </c>
      <c r="EL7" s="24">
        <v>0.14000000000000001</v>
      </c>
      <c r="EM7" s="24">
        <v>0.08</v>
      </c>
      <c r="EN7" s="24">
        <v>0.57999999999999996</v>
      </c>
      <c r="EO7" s="24">
        <v>0.22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47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110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5" x14ac:dyDescent="0.2">
      <c r="B13" t="s">
        <v>112</v>
      </c>
      <c r="C13" t="s">
        <v>113</v>
      </c>
      <c r="D13" t="s">
        <v>113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杉尾 唯紀</cp:lastModifiedBy>
  <cp:lastPrinted>2025-01-28T00:40:34Z</cp:lastPrinted>
  <dcterms:created xsi:type="dcterms:W3CDTF">2025-01-24T07:29:18Z</dcterms:created>
  <dcterms:modified xsi:type="dcterms:W3CDTF">2025-02-28T00:16:02Z</dcterms:modified>
  <cp:category/>
</cp:coreProperties>
</file>