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6下水道事業\03農集排\"/>
    </mc:Choice>
  </mc:AlternateContent>
  <xr:revisionPtr revIDLastSave="0" documentId="13_ncr:1_{A6133015-21A1-4B76-BECE-7AF445132693}" xr6:coauthVersionLast="47" xr6:coauthVersionMax="47" xr10:uidLastSave="{00000000-0000-0000-0000-000000000000}"/>
  <workbookProtection workbookAlgorithmName="SHA-512" workbookHashValue="N+qynqSTHXvXtZFyOgPt4LqR8HTkbytC4NgiEb5yaMLtX3/0PGFQyEvg6od/t+G9muJtXgwSU9PfILrpqfE2dA==" workbookSaltValue="XH7k4Ip0H9ImjtiqlqYkh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T10" i="4"/>
  <c r="AL10" i="4"/>
  <c r="AL8" i="4"/>
  <c r="P8" i="4"/>
  <c r="I8" i="4"/>
</calcChain>
</file>

<file path=xl/sharedStrings.xml><?xml version="1.0" encoding="utf-8"?>
<sst xmlns="http://schemas.openxmlformats.org/spreadsheetml/2006/main" count="236" uniqueCount="122">
  <si>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</si>
  <si>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</si>
  <si>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</si>
  <si>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</si>
  <si>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</si>
  <si>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</si>
  <si>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</si>
  <si>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</si>
  <si>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</si>
  <si>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</si>
  <si>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</si>
  <si>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</si>
  <si>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</si>
  <si>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</si>
  <si>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</si>
  <si>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</si>
  <si>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</si>
  <si>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</si>
  <si>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</si>
  <si>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</si>
  <si>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</si>
  <si>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</si>
  <si>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</si>
  <si>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</si>
  <si>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</si>
  <si>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</si>
  <si>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</si>
  <si>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</si>
  <si>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</si>
  <si>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</si>
  <si>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</si>
  <si>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</si>
  <si>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</si>
  <si>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</si>
  <si>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</si>
  <si>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</si>
  <si>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</si>
  <si>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</si>
  <si>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</si>
  <si>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</si>
  <si>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</si>
  <si>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</si>
  <si>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</si>
  <si>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</si>
  <si>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</si>
  <si>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</si>
  <si>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</si>
  <si>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</si>
  <si>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</si>
  <si>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</si>
  <si>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</si>
  <si>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</si>
  <si>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</si>
  <si>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</si>
  <si>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</si>
  <si>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</si>
  <si>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</si>
  <si>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</si>
  <si>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</si>
  <si>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</si>
  <si>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</si>
  <si>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</si>
  <si>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</si>
  <si>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</si>
  <si>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</si>
  <si>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</si>
  <si>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</si>
  <si>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</si>
  <si>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</si>
  <si>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</si>
  <si>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</si>
  <si>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</si>
  <si>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</si>
  <si>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</si>
  <si>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</si>
  <si>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</si>
  <si>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</si>
  <si>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</si>
  <si>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</si>
  <si>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</si>
  <si>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</si>
  <si>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</si>
  <si>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</si>
  <si>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</si>
  <si>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</si>
  <si>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</si>
  <si>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</si>
  <si>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</si>
  <si>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</si>
  <si>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</si>
  <si>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</si>
  <si>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</si>
  <si>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</si>
  <si>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</si>
  <si>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</si>
  <si>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</si>
  <si>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</si>
  <si>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</si>
  <si>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</si>
  <si>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美郷町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</si>
  <si>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</si>
  <si>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</si>
  <si>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</si>
  <si>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</si>
  <si>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</si>
  <si>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</si>
  <si>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</si>
  <si>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</si>
  <si>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</si>
  <si>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</si>
  <si>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</si>
  <si>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</si>
  <si>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</si>
  <si>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</si>
  <si>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</si>
  <si>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</si>
  <si>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</si>
  <si>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</si>
  <si>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</si>
  <si>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①収益的収支比率は前年度と比較して低い数値となっているが、前年は台風災害対応により一般会計から繰入金を繰り入れたことが大きな要因となっている。令和５年度は公営企業移行に備え、基金の取崩や、打切決算により経費が減となった事が要因となる。
④企業債残高対事業規模比率は類似団体と比較して同程度の数値を示しており、減少傾向で推移している。適切な時期を見極めながら計画的に施設の更新を行っていく必要がある。
⑤経費回収率は高い数値で推移しているが、人口減少や高齢者世帯の増加で減少することが予測される。引き続き維持管理費などの削減に取組んでいく必要がある。
⑥汚水処理原価は類似団体と比較して低い数値で推移しており、今後も有収水量の増加は見込めないことから、汚水処理費の削減に努めていかなければならない。
⑦施設利用率は類似団体と比較して高い数値を示しているが、今後人口の減少は確実であり、適切な施設規模を意識しながら経営していくことが必要である。
⑧水洗化率は97.83％と高止まり状態である。しばらくはこの状況が続き、徐々に100％に近づいていく見込みである。</t>
    <rPh sb="1" eb="4">
      <t>シュウエキテキ</t>
    </rPh>
    <rPh sb="4" eb="6">
      <t>シュウシ</t>
    </rPh>
    <rPh sb="6" eb="8">
      <t>ヒリツ</t>
    </rPh>
    <rPh sb="9" eb="12">
      <t>ゼンネンド</t>
    </rPh>
    <rPh sb="13" eb="15">
      <t>ヒカク</t>
    </rPh>
    <rPh sb="17" eb="18">
      <t>ヒク</t>
    </rPh>
    <rPh sb="19" eb="21">
      <t>スウチ</t>
    </rPh>
    <rPh sb="29" eb="31">
      <t>ゼンネン</t>
    </rPh>
    <rPh sb="32" eb="36">
      <t>タイフウサイガイ</t>
    </rPh>
    <rPh sb="36" eb="38">
      <t>タイオウ</t>
    </rPh>
    <rPh sb="41" eb="45">
      <t>イッパンカイケイ</t>
    </rPh>
    <rPh sb="47" eb="50">
      <t>クリイレキン</t>
    </rPh>
    <rPh sb="51" eb="52">
      <t>ク</t>
    </rPh>
    <rPh sb="53" eb="54">
      <t>イ</t>
    </rPh>
    <rPh sb="59" eb="60">
      <t>オオ</t>
    </rPh>
    <rPh sb="62" eb="64">
      <t>ヨウイン</t>
    </rPh>
    <rPh sb="71" eb="73">
      <t>レイワ</t>
    </rPh>
    <rPh sb="74" eb="76">
      <t>ネンド</t>
    </rPh>
    <rPh sb="120" eb="125">
      <t>キギョウサイザンダカ</t>
    </rPh>
    <rPh sb="125" eb="126">
      <t>タイ</t>
    </rPh>
    <rPh sb="126" eb="130">
      <t>ジギョウキボ</t>
    </rPh>
    <rPh sb="130" eb="132">
      <t>ヒリツ</t>
    </rPh>
    <rPh sb="133" eb="137">
      <t>ルイジダンタイ</t>
    </rPh>
    <rPh sb="138" eb="140">
      <t>ヒカク</t>
    </rPh>
    <rPh sb="142" eb="145">
      <t>ドウテイド</t>
    </rPh>
    <rPh sb="146" eb="148">
      <t>スウチ</t>
    </rPh>
    <rPh sb="149" eb="150">
      <t>シメ</t>
    </rPh>
    <rPh sb="155" eb="159">
      <t>ゲンショウケイコウ</t>
    </rPh>
    <rPh sb="160" eb="162">
      <t>スイイ</t>
    </rPh>
    <rPh sb="203" eb="208">
      <t>ケイヒカイシュウリツ</t>
    </rPh>
    <rPh sb="209" eb="210">
      <t>タカ</t>
    </rPh>
    <rPh sb="211" eb="213">
      <t>スウチ</t>
    </rPh>
    <rPh sb="214" eb="216">
      <t>スイイ</t>
    </rPh>
    <rPh sb="222" eb="226">
      <t>ジンコウゲンショウ</t>
    </rPh>
    <rPh sb="227" eb="230">
      <t>コウレイシャ</t>
    </rPh>
    <rPh sb="230" eb="232">
      <t>セタイ</t>
    </rPh>
    <rPh sb="233" eb="235">
      <t>ゾウカ</t>
    </rPh>
    <rPh sb="236" eb="238">
      <t>ゲンショウ</t>
    </rPh>
    <rPh sb="243" eb="245">
      <t>ヨソク</t>
    </rPh>
    <rPh sb="249" eb="250">
      <t>ヒ</t>
    </rPh>
    <rPh sb="251" eb="252">
      <t>ツヅ</t>
    </rPh>
    <rPh sb="253" eb="258">
      <t>イジカンリヒ</t>
    </rPh>
    <rPh sb="261" eb="263">
      <t>サクゲン</t>
    </rPh>
    <rPh sb="264" eb="266">
      <t>トリク</t>
    </rPh>
    <rPh sb="270" eb="272">
      <t>ヒツヨウ</t>
    </rPh>
    <rPh sb="279" eb="283">
      <t>オスイショリ</t>
    </rPh>
    <rPh sb="283" eb="285">
      <t>ゲンカ</t>
    </rPh>
    <rPh sb="286" eb="290">
      <t>ルイジダンタイ</t>
    </rPh>
    <rPh sb="291" eb="293">
      <t>ヒカク</t>
    </rPh>
    <rPh sb="295" eb="296">
      <t>ヒク</t>
    </rPh>
    <rPh sb="297" eb="299">
      <t>スウチ</t>
    </rPh>
    <rPh sb="300" eb="302">
      <t>スイイ</t>
    </rPh>
    <rPh sb="307" eb="309">
      <t>コンゴ</t>
    </rPh>
    <rPh sb="310" eb="314">
      <t>ユウシュウスイリョウ</t>
    </rPh>
    <rPh sb="315" eb="317">
      <t>ゾウカ</t>
    </rPh>
    <rPh sb="318" eb="320">
      <t>ミコ</t>
    </rPh>
    <rPh sb="328" eb="333">
      <t>オスイショリヒ</t>
    </rPh>
    <rPh sb="334" eb="336">
      <t>サクゲン</t>
    </rPh>
    <rPh sb="337" eb="338">
      <t>ツト</t>
    </rPh>
    <rPh sb="354" eb="359">
      <t>シセツリヨウリツ</t>
    </rPh>
    <rPh sb="360" eb="364">
      <t>ルイジダンタイ</t>
    </rPh>
    <rPh sb="365" eb="367">
      <t>ヒカク</t>
    </rPh>
    <rPh sb="369" eb="370">
      <t>タカ</t>
    </rPh>
    <rPh sb="371" eb="373">
      <t>スウチ</t>
    </rPh>
    <rPh sb="374" eb="375">
      <t>シメ</t>
    </rPh>
    <rPh sb="381" eb="383">
      <t>コンゴ</t>
    </rPh>
    <rPh sb="383" eb="385">
      <t>ジンコウ</t>
    </rPh>
    <rPh sb="386" eb="388">
      <t>ゲンショウ</t>
    </rPh>
    <rPh sb="389" eb="391">
      <t>カクジツ</t>
    </rPh>
    <rPh sb="395" eb="397">
      <t>テキセツ</t>
    </rPh>
    <rPh sb="398" eb="402">
      <t>シセツキボ</t>
    </rPh>
    <rPh sb="403" eb="405">
      <t>イシキ</t>
    </rPh>
    <rPh sb="409" eb="411">
      <t>ケイエイ</t>
    </rPh>
    <rPh sb="418" eb="420">
      <t>ヒツヨウ</t>
    </rPh>
    <rPh sb="427" eb="431">
      <t>スイセンカリツ</t>
    </rPh>
    <rPh sb="439" eb="441">
      <t>タカド</t>
    </rPh>
    <rPh sb="443" eb="445">
      <t>ジョウタイ</t>
    </rPh>
    <rPh sb="456" eb="458">
      <t>ジョウキョウ</t>
    </rPh>
    <rPh sb="459" eb="460">
      <t>ツヅ</t>
    </rPh>
    <rPh sb="462" eb="464">
      <t>ジョジョ</t>
    </rPh>
    <rPh sb="470" eb="471">
      <t>チカ</t>
    </rPh>
    <rPh sb="476" eb="478">
      <t>ミコ</t>
    </rPh>
    <phoneticPr fontId="4"/>
  </si>
  <si>
    <t>　令和６年度からの公営企業会計法適用化を進め、今後は資産の状況を見ながら、これらを基に施設の適切な機能保全を行い、健全な経営を行っていく必要がある。</t>
    <rPh sb="1" eb="3">
      <t>レイワ</t>
    </rPh>
    <rPh sb="4" eb="5">
      <t>ネン</t>
    </rPh>
    <rPh sb="5" eb="6">
      <t>ド</t>
    </rPh>
    <rPh sb="9" eb="15">
      <t>コウエイキギョウカイケイ</t>
    </rPh>
    <rPh sb="15" eb="19">
      <t>ホウテキヨウカ</t>
    </rPh>
    <rPh sb="20" eb="21">
      <t>スス</t>
    </rPh>
    <rPh sb="23" eb="25">
      <t>コンゴ</t>
    </rPh>
    <rPh sb="26" eb="28">
      <t>シサン</t>
    </rPh>
    <rPh sb="29" eb="31">
      <t>ジョウキョウ</t>
    </rPh>
    <rPh sb="32" eb="33">
      <t>ミ</t>
    </rPh>
    <rPh sb="41" eb="42">
      <t>モト</t>
    </rPh>
    <rPh sb="43" eb="45">
      <t>シセツ</t>
    </rPh>
    <rPh sb="46" eb="48">
      <t>テキセツ</t>
    </rPh>
    <rPh sb="49" eb="51">
      <t>キノウ</t>
    </rPh>
    <rPh sb="51" eb="53">
      <t>ホゼン</t>
    </rPh>
    <rPh sb="54" eb="55">
      <t>オコナ</t>
    </rPh>
    <rPh sb="57" eb="59">
      <t>ケンゼン</t>
    </rPh>
    <rPh sb="60" eb="62">
      <t>ケイエイ</t>
    </rPh>
    <rPh sb="63" eb="64">
      <t>オコナ</t>
    </rPh>
    <rPh sb="68" eb="70">
      <t>ヒツヨウ</t>
    </rPh>
    <phoneticPr fontId="4"/>
  </si>
  <si>
    <t>　人口減少や高齢者世帯の増加による収入の減少は今後避けては通れない状況であり、維持管理費の削減も厳しい状況であるが、行っていかなければならない。また、老朽化した施設や管路も適切な時期に更新しなければならない。経営戦略を改定し、健全な経営を目指していく。</t>
    <rPh sb="1" eb="5">
      <t>ジンコウゲンショウ</t>
    </rPh>
    <rPh sb="6" eb="9">
      <t>コウレイシャ</t>
    </rPh>
    <rPh sb="9" eb="11">
      <t>セタイ</t>
    </rPh>
    <rPh sb="12" eb="14">
      <t>ゾウカ</t>
    </rPh>
    <rPh sb="17" eb="19">
      <t>シュウニュウ</t>
    </rPh>
    <rPh sb="20" eb="22">
      <t>ゲンショウ</t>
    </rPh>
    <rPh sb="23" eb="26">
      <t>コンゴサ</t>
    </rPh>
    <rPh sb="29" eb="30">
      <t>トオ</t>
    </rPh>
    <rPh sb="33" eb="35">
      <t>ジョウキョウ</t>
    </rPh>
    <rPh sb="39" eb="44">
      <t>イジカンリヒ</t>
    </rPh>
    <rPh sb="45" eb="47">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</si>
</sst>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6C-4D5A-AC55-558F9E91B3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0C6C-4D5A-AC55-558F9E91B3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70.569999999999993</c:v>
                </c:pt>
                <c:pt idx="1">
                  <c:v>70.569999999999993</c:v>
                </c:pt>
                <c:pt idx="2">
                  <c:v>70.569999999999993</c:v>
                </c:pt>
                <c:pt idx="3">
                  <c:v>70.569999999999993</c:v>
                </c:pt>
                <c:pt idx="4">
                  <c:v>70.569999999999993</c:v>
                </c:pt>
              </c:numCache>
            </c:numRef>
          </c:val>
          <c:extLst>
            <c:ext xmlns:c16="http://schemas.microsoft.com/office/drawing/2014/chart" uri="{C3380CC4-5D6E-409C-BE32-E72D297353CC}">
              <c16:uniqueId val="{00000000-D618-414C-B310-BFACC3D50FD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D618-414C-B310-BFACC3D50FD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90.91</c:v>
                </c:pt>
                <c:pt idx="1">
                  <c:v>97.9</c:v>
                </c:pt>
                <c:pt idx="2">
                  <c:v>98.25</c:v>
                </c:pt>
                <c:pt idx="3">
                  <c:v>98.18</c:v>
                </c:pt>
                <c:pt idx="4">
                  <c:v>97.83</c:v>
                </c:pt>
              </c:numCache>
            </c:numRef>
          </c:val>
          <c:extLst>
            <c:ext xmlns:c16="http://schemas.microsoft.com/office/drawing/2014/chart" uri="{C3380CC4-5D6E-409C-BE32-E72D297353CC}">
              <c16:uniqueId val="{00000000-5B83-476D-B970-58ECBF2B0D6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5B83-476D-B970-58ECBF2B0D6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48.22</c:v>
                </c:pt>
                <c:pt idx="1">
                  <c:v>48.38</c:v>
                </c:pt>
                <c:pt idx="2">
                  <c:v>45.89</c:v>
                </c:pt>
                <c:pt idx="3">
                  <c:v>170.13</c:v>
                </c:pt>
                <c:pt idx="4">
                  <c:v>141.76</c:v>
                </c:pt>
              </c:numCache>
            </c:numRef>
          </c:val>
          <c:extLst>
            <c:ext xmlns:c16="http://schemas.microsoft.com/office/drawing/2014/chart" uri="{C3380CC4-5D6E-409C-BE32-E72D297353CC}">
              <c16:uniqueId val="{00000000-65BF-4769-8B92-1E8F80D4A88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BF-4769-8B92-1E8F80D4A88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52-4598-85EB-5A11A1CAA19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52-4598-85EB-5A11A1CAA19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1D-4045-973A-9E0474843FB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1D-4045-973A-9E0474843FB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46-4A7E-B812-AB62CCBE68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46-4A7E-B812-AB62CCBE68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F9-46FA-B0C5-4676D6CDBD2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F9-46FA-B0C5-4676D6CDBD2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1023.77</c:v>
                </c:pt>
                <c:pt idx="1">
                  <c:v>897.94</c:v>
                </c:pt>
                <c:pt idx="2">
                  <c:v>809.54</c:v>
                </c:pt>
                <c:pt idx="3">
                  <c:v>721.83</c:v>
                </c:pt>
                <c:pt idx="4">
                  <c:v>708.05</c:v>
                </c:pt>
              </c:numCache>
            </c:numRef>
          </c:val>
          <c:extLst>
            <c:ext xmlns:c16="http://schemas.microsoft.com/office/drawing/2014/chart" uri="{C3380CC4-5D6E-409C-BE32-E72D297353CC}">
              <c16:uniqueId val="{00000000-D458-41AC-BA4B-8744CC8C18E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D458-41AC-BA4B-8744CC8C18E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108.7</c:v>
                </c:pt>
                <c:pt idx="1">
                  <c:v>122.47</c:v>
                </c:pt>
                <c:pt idx="2">
                  <c:v>111.46</c:v>
                </c:pt>
                <c:pt idx="3">
                  <c:v>130.99</c:v>
                </c:pt>
                <c:pt idx="4">
                  <c:v>172.25</c:v>
                </c:pt>
              </c:numCache>
            </c:numRef>
          </c:val>
          <c:extLst>
            <c:ext xmlns:c16="http://schemas.microsoft.com/office/drawing/2014/chart" uri="{C3380CC4-5D6E-409C-BE32-E72D297353CC}">
              <c16:uniqueId val="{00000000-8C1E-4716-9DA2-B9F0B5453FF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8C1E-4716-9DA2-B9F0B5453FF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131.59</c:v>
                </c:pt>
                <c:pt idx="1">
                  <c:v>120.63</c:v>
                </c:pt>
                <c:pt idx="2">
                  <c:v>131.53</c:v>
                </c:pt>
                <c:pt idx="3">
                  <c:v>111.45</c:v>
                </c:pt>
                <c:pt idx="4">
                  <c:v>84.22</c:v>
                </c:pt>
              </c:numCache>
            </c:numRef>
          </c:val>
          <c:extLst>
            <c:ext xmlns:c16="http://schemas.microsoft.com/office/drawing/2014/chart" uri="{C3380CC4-5D6E-409C-BE32-E72D297353CC}">
              <c16:uniqueId val="{00000000-480D-440A-A875-F0D4E3DC48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480D-440A-A875-F0D4E3DC48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7"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美郷町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4677</v>
      </c>
      <c r="AM8" s="45"/>
      <c r="AN8" s="45"/>
      <c r="AO8" s="45"/>
      <c r="AP8" s="45"/>
      <c r="AQ8" s="45"/>
      <c r="AR8" s="45"/>
      <c r="AS8" s="45"/>
      <c r="AT8" s="44">
        <f>データ!T6</f>
        <v>448.84</v>
      </c>
      <c r="AU8" s="44"/>
      <c r="AV8" s="44"/>
      <c r="AW8" s="44"/>
      <c r="AX8" s="44"/>
      <c r="AY8" s="44"/>
      <c r="AZ8" s="44"/>
      <c r="BA8" s="44"/>
      <c r="BB8" s="44">
        <f>データ!U6</f>
        <v>10.42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41.92</v>
      </c>
      <c r="Q10" s="44"/>
      <c r="R10" s="44"/>
      <c r="S10" s="44"/>
      <c r="T10" s="44"/>
      <c r="U10" s="44"/>
      <c r="V10" s="44"/>
      <c r="W10" s="44">
        <f>データ!Q6</f>
        <v>100</v>
      </c>
      <c r="X10" s="44"/>
      <c r="Y10" s="44"/>
      <c r="Z10" s="44"/>
      <c r="AA10" s="44"/>
      <c r="AB10" s="44"/>
      <c r="AC10" s="44"/>
      <c r="AD10" s="45">
        <f>データ!R6</f>
        <v>2680</v>
      </c>
      <c r="AE10" s="45"/>
      <c r="AF10" s="45"/>
      <c r="AG10" s="45"/>
      <c r="AH10" s="45"/>
      <c r="AI10" s="45"/>
      <c r="AJ10" s="45"/>
      <c r="AK10" s="2"/>
      <c r="AL10" s="45">
        <f>データ!V6</f>
        <v>1934</v>
      </c>
      <c r="AM10" s="45"/>
      <c r="AN10" s="45"/>
      <c r="AO10" s="45"/>
      <c r="AP10" s="45"/>
      <c r="AQ10" s="45"/>
      <c r="AR10" s="45"/>
      <c r="AS10" s="45"/>
      <c r="AT10" s="44">
        <f>データ!W6</f>
        <v>1.82</v>
      </c>
      <c r="AU10" s="44"/>
      <c r="AV10" s="44"/>
      <c r="AW10" s="44"/>
      <c r="AX10" s="44"/>
      <c r="AY10" s="44"/>
      <c r="AZ10" s="44"/>
      <c r="BA10" s="44"/>
      <c r="BB10" s="44">
        <f>データ!X6</f>
        <v>1062.6400000000001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119</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120</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121</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44</v>
      </c>
      <c r="N86" s="12" t="s">
        <v>45</v>
      </c>
      <c r="O86" s="12" t="str">
        <f>データ!EO6</f>
        <v>【0.02】</v>
      </c>
    </row>
  </sheetData>
  <sheetProtection algorithmName="SHA-512" hashValue="sW/T7pRtca9Wcv5A+DXLP/epBCtozrQQYUIh9URbyZHzMz/y7LlzSCI6nghN52uknqZXXCmRdX/6Icy8gvdgGw==" saltValue="cWtmk3HO63rhAk3rBCX7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454311</v>
      </c>
      <c r="D6" s="19">
        <f t="shared" si="3"/>
        <v>47</v>
      </c>
      <c r="E6" s="19">
        <f t="shared" si="3"/>
        <v>17</v>
      </c>
      <c r="F6" s="19">
        <f t="shared" si="3"/>
        <v>5</v>
      </c>
      <c r="G6" s="19">
        <f t="shared" si="3"/>
        <v>0</v>
      </c>
      <c r="H6" s="19" t="str">
        <f t="shared" si="3"/>
        <v>宮崎県　美郷町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41.92</v>
      </c>
      <c r="Q6" s="20">
        <f t="shared" si="3"/>
        <v>100</v>
      </c>
      <c r="R6" s="20">
        <f t="shared" si="3"/>
        <v>2680</v>
      </c>
      <c r="S6" s="20">
        <f t="shared" si="3"/>
        <v>4677</v>
      </c>
      <c r="T6" s="20">
        <f t="shared" si="3"/>
        <v>448.84</v>
      </c>
      <c r="U6" s="20">
        <f t="shared" si="3"/>
        <v>10.42</v>
      </c>
      <c r="V6" s="20">
        <f t="shared" si="3"/>
        <v>1934</v>
      </c>
      <c r="W6" s="20">
        <f t="shared" si="3"/>
        <v>1.82</v>
      </c>
      <c r="X6" s="20">
        <f t="shared" si="3"/>
        <v>1062.6400000000001</v>
      </c>
      <c r="Y6" s="21">
        <f>IF(Y7="",NA(),Y7)</f>
        <v>48.22</v>
      </c>
      <c r="Z6" s="21">
        <f t="shared" ref="Z6:AH6" si="4">IF(Z7="",NA(),Z7)</f>
        <v>48.38</v>
      </c>
      <c r="AA6" s="21">
        <f t="shared" si="4"/>
        <v>45.89</v>
      </c>
      <c r="AB6" s="21">
        <f t="shared" si="4"/>
        <v>170.13</v>
      </c>
      <c r="AC6" s="21">
        <f t="shared" si="4"/>
        <v>141.76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1023.77</v>
      </c>
      <c r="BG6" s="21">
        <f t="shared" ref="BG6:BO6" si="7">IF(BG7="",NA(),BG7)</f>
        <v>897.94</v>
      </c>
      <c r="BH6" s="21">
        <f t="shared" si="7"/>
        <v>809.54</v>
      </c>
      <c r="BI6" s="21">
        <f t="shared" si="7"/>
        <v>721.83</v>
      </c>
      <c r="BJ6" s="21">
        <f t="shared" si="7"/>
        <v>708.05</v>
      </c>
      <c r="BK6" s="21">
        <f t="shared" si="7"/>
        <v>654.71</v>
      </c>
      <c r="BL6" s="21">
        <f t="shared" si="7"/>
        <v>783.8</v>
      </c>
      <c r="BM6" s="21">
        <f t="shared" si="7"/>
        <v>778.81</v>
      </c>
      <c r="BN6" s="21">
        <f t="shared" si="7"/>
        <v>718.49</v>
      </c>
      <c r="BO6" s="21">
        <f t="shared" si="7"/>
        <v>743.31</v>
      </c>
      <c r="BP6" s="20" t="str">
        <f>IF(BP7="","",IF(BP7="-","【-】","【"&amp;SUBSTITUTE(TEXT(BP7,"#,##0.00"),"-","△")&amp;"】"))</f>
        <v>【785.10】</v>
      </c>
      <c r="BQ6" s="21">
        <f>IF(BQ7="",NA(),BQ7)</f>
        <v>108.7</v>
      </c>
      <c r="BR6" s="21">
        <f t="shared" ref="BR6:BZ6" si="8">IF(BR7="",NA(),BR7)</f>
        <v>122.47</v>
      </c>
      <c r="BS6" s="21">
        <f t="shared" si="8"/>
        <v>111.46</v>
      </c>
      <c r="BT6" s="21">
        <f t="shared" si="8"/>
        <v>130.99</v>
      </c>
      <c r="BU6" s="21">
        <f t="shared" si="8"/>
        <v>172.25</v>
      </c>
      <c r="BV6" s="21">
        <f t="shared" si="8"/>
        <v>65.37</v>
      </c>
      <c r="BW6" s="21">
        <f t="shared" si="8"/>
        <v>68.11</v>
      </c>
      <c r="BX6" s="21">
        <f t="shared" si="8"/>
        <v>67.23</v>
      </c>
      <c r="BY6" s="21">
        <f t="shared" si="8"/>
        <v>61.82</v>
      </c>
      <c r="BZ6" s="21">
        <f t="shared" si="8"/>
        <v>61.15</v>
      </c>
      <c r="CA6" s="20" t="str">
        <f>IF(CA7="","",IF(CA7="-","【-】","【"&amp;SUBSTITUTE(TEXT(CA7,"#,##0.00"),"-","△")&amp;"】"))</f>
        <v>【56.93】</v>
      </c>
      <c r="CB6" s="21">
        <f>IF(CB7="",NA(),CB7)</f>
        <v>131.59</v>
      </c>
      <c r="CC6" s="21">
        <f t="shared" ref="CC6:CK6" si="9">IF(CC7="",NA(),CC7)</f>
        <v>120.63</v>
      </c>
      <c r="CD6" s="21">
        <f t="shared" si="9"/>
        <v>131.53</v>
      </c>
      <c r="CE6" s="21">
        <f t="shared" si="9"/>
        <v>111.45</v>
      </c>
      <c r="CF6" s="21">
        <f t="shared" si="9"/>
        <v>84.22</v>
      </c>
      <c r="CG6" s="21">
        <f t="shared" si="9"/>
        <v>228.99</v>
      </c>
      <c r="CH6" s="21">
        <f t="shared" si="9"/>
        <v>222.41</v>
      </c>
      <c r="CI6" s="21">
        <f t="shared" si="9"/>
        <v>228.21</v>
      </c>
      <c r="CJ6" s="21">
        <f t="shared" si="9"/>
        <v>246.9</v>
      </c>
      <c r="CK6" s="21">
        <f t="shared" si="9"/>
        <v>250.43</v>
      </c>
      <c r="CL6" s="20" t="str">
        <f>IF(CL7="","",IF(CL7="-","【-】","【"&amp;SUBSTITUTE(TEXT(CL7,"#,##0.00"),"-","△")&amp;"】"))</f>
        <v>【271.15】</v>
      </c>
      <c r="CM6" s="21">
        <f>IF(CM7="",NA(),CM7)</f>
        <v>70.569999999999993</v>
      </c>
      <c r="CN6" s="21">
        <f t="shared" ref="CN6:CV6" si="10">IF(CN7="",NA(),CN7)</f>
        <v>70.569999999999993</v>
      </c>
      <c r="CO6" s="21">
        <f t="shared" si="10"/>
        <v>70.569999999999993</v>
      </c>
      <c r="CP6" s="21">
        <f t="shared" si="10"/>
        <v>70.569999999999993</v>
      </c>
      <c r="CQ6" s="21">
        <f t="shared" si="10"/>
        <v>70.569999999999993</v>
      </c>
      <c r="CR6" s="21">
        <f t="shared" si="10"/>
        <v>54.06</v>
      </c>
      <c r="CS6" s="21">
        <f t="shared" si="10"/>
        <v>55.26</v>
      </c>
      <c r="CT6" s="21">
        <f t="shared" si="10"/>
        <v>54.54</v>
      </c>
      <c r="CU6" s="21">
        <f t="shared" si="10"/>
        <v>52.9</v>
      </c>
      <c r="CV6" s="21">
        <f t="shared" si="10"/>
        <v>52.63</v>
      </c>
      <c r="CW6" s="20" t="str">
        <f>IF(CW7="","",IF(CW7="-","【-】","【"&amp;SUBSTITUTE(TEXT(CW7,"#,##0.00"),"-","△")&amp;"】"))</f>
        <v>【49.87】</v>
      </c>
      <c r="CX6" s="21">
        <f>IF(CX7="",NA(),CX7)</f>
        <v>90.91</v>
      </c>
      <c r="CY6" s="21">
        <f t="shared" ref="CY6:DG6" si="11">IF(CY7="",NA(),CY7)</f>
        <v>97.9</v>
      </c>
      <c r="CZ6" s="21">
        <f t="shared" si="11"/>
        <v>98.25</v>
      </c>
      <c r="DA6" s="21">
        <f t="shared" si="11"/>
        <v>98.18</v>
      </c>
      <c r="DB6" s="21">
        <f t="shared" si="11"/>
        <v>97.83</v>
      </c>
      <c r="DC6" s="21">
        <f t="shared" si="11"/>
        <v>90.11</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2">
      <c r="A7" s="14"/>
      <c r="B7" s="23">
        <v>2023</v>
      </c>
      <c r="C7" s="23">
        <v>454311</v>
      </c>
      <c r="D7" s="23">
        <v>47</v>
      </c>
      <c r="E7" s="23">
        <v>17</v>
      </c>
      <c r="F7" s="23">
        <v>5</v>
      </c>
      <c r="G7" s="23">
        <v>0</v>
      </c>
      <c r="H7" s="23" t="s">
        <v>99</v>
      </c>
      <c r="I7" s="23" t="s">
        <v>100</v>
      </c>
      <c r="J7" s="23" t="s">
        <v>101</v>
      </c>
      <c r="K7" s="23" t="s">
        <v>102</v>
      </c>
      <c r="L7" s="23" t="s">
        <v>103</v>
      </c>
      <c r="M7" s="23" t="s">
        <v>104</v>
      </c>
      <c r="N7" s="24" t="s">
        <v>105</v>
      </c>
      <c r="O7" s="24" t="s">
        <v>106</v>
      </c>
      <c r="P7" s="24">
        <v>41.92</v>
      </c>
      <c r="Q7" s="24">
        <v>100</v>
      </c>
      <c r="R7" s="24">
        <v>2680</v>
      </c>
      <c r="S7" s="24">
        <v>4677</v>
      </c>
      <c r="T7" s="24">
        <v>448.84</v>
      </c>
      <c r="U7" s="24">
        <v>10.42</v>
      </c>
      <c r="V7" s="24">
        <v>1934</v>
      </c>
      <c r="W7" s="24">
        <v>1.82</v>
      </c>
      <c r="X7" s="24">
        <v>1062.6400000000001</v>
      </c>
      <c r="Y7" s="24">
        <v>48.22</v>
      </c>
      <c r="Z7" s="24">
        <v>48.38</v>
      </c>
      <c r="AA7" s="24">
        <v>45.89</v>
      </c>
      <c r="AB7" s="24">
        <v>170.13</v>
      </c>
      <c r="AC7" s="24">
        <v>141.76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1023.77</v>
      </c>
      <c r="BG7" s="24">
        <v>897.94</v>
      </c>
      <c r="BH7" s="24">
        <v>809.54</v>
      </c>
      <c r="BI7" s="24">
        <v>721.83</v>
      </c>
      <c r="BJ7" s="24">
        <v>708.05</v>
      </c>
      <c r="BK7" s="24">
        <v>654.71</v>
      </c>
      <c r="BL7" s="24">
        <v>783.8</v>
      </c>
      <c r="BM7" s="24">
        <v>778.81</v>
      </c>
      <c r="BN7" s="24">
        <v>718.49</v>
      </c>
      <c r="BO7" s="24">
        <v>743.31</v>
      </c>
      <c r="BP7" s="24">
        <v>785.1</v>
      </c>
      <c r="BQ7" s="24">
        <v>108.7</v>
      </c>
      <c r="BR7" s="24">
        <v>122.47</v>
      </c>
      <c r="BS7" s="24">
        <v>111.46</v>
      </c>
      <c r="BT7" s="24">
        <v>130.99</v>
      </c>
      <c r="BU7" s="24">
        <v>172.25</v>
      </c>
      <c r="BV7" s="24">
        <v>65.37</v>
      </c>
      <c r="BW7" s="24">
        <v>68.11</v>
      </c>
      <c r="BX7" s="24">
        <v>67.23</v>
      </c>
      <c r="BY7" s="24">
        <v>61.82</v>
      </c>
      <c r="BZ7" s="24">
        <v>61.15</v>
      </c>
      <c r="CA7" s="24">
        <v>56.93</v>
      </c>
      <c r="CB7" s="24">
        <v>131.59</v>
      </c>
      <c r="CC7" s="24">
        <v>120.63</v>
      </c>
      <c r="CD7" s="24">
        <v>131.53</v>
      </c>
      <c r="CE7" s="24">
        <v>111.45</v>
      </c>
      <c r="CF7" s="24">
        <v>84.22</v>
      </c>
      <c r="CG7" s="24">
        <v>228.99</v>
      </c>
      <c r="CH7" s="24">
        <v>222.41</v>
      </c>
      <c r="CI7" s="24">
        <v>228.21</v>
      </c>
      <c r="CJ7" s="24">
        <v>246.9</v>
      </c>
      <c r="CK7" s="24">
        <v>250.43</v>
      </c>
      <c r="CL7" s="24">
        <v>271.14999999999998</v>
      </c>
      <c r="CM7" s="24">
        <v>70.569999999999993</v>
      </c>
      <c r="CN7" s="24">
        <v>70.569999999999993</v>
      </c>
      <c r="CO7" s="24">
        <v>70.569999999999993</v>
      </c>
      <c r="CP7" s="24">
        <v>70.569999999999993</v>
      </c>
      <c r="CQ7" s="24">
        <v>70.569999999999993</v>
      </c>
      <c r="CR7" s="24">
        <v>54.06</v>
      </c>
      <c r="CS7" s="24">
        <v>55.26</v>
      </c>
      <c r="CT7" s="24">
        <v>54.54</v>
      </c>
      <c r="CU7" s="24">
        <v>52.9</v>
      </c>
      <c r="CV7" s="24">
        <v>52.63</v>
      </c>
      <c r="CW7" s="24">
        <v>49.87</v>
      </c>
      <c r="CX7" s="24">
        <v>90.91</v>
      </c>
      <c r="CY7" s="24">
        <v>97.9</v>
      </c>
      <c r="CZ7" s="24">
        <v>98.25</v>
      </c>
      <c r="DA7" s="24">
        <v>98.18</v>
      </c>
      <c r="DB7" s="24">
        <v>97.83</v>
      </c>
      <c r="DC7" s="24">
        <v>90.11</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116</v>
      </c>
      <c r="E13" t="s">
        <v>115</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2025-02-10T02:44:59Z</cp:lastPrinted>
  <dcterms:created xsi:type="dcterms:W3CDTF">2025-01-24T07:37:04Z</dcterms:created>
  <dcterms:modified xsi:type="dcterms:W3CDTF">2025-02-10T02:44:59Z</dcterms:modified>
  <cp:category/>
</cp:coreProperties>
</file>