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D62829F4-7F7E-4192-99C8-7DF8383693BF}" xr6:coauthVersionLast="47" xr6:coauthVersionMax="47" xr10:uidLastSave="{00000000-0000-0000-0000-000000000000}"/>
  <bookViews>
    <workbookView xWindow="28692" yWindow="-108" windowWidth="29016" windowHeight="15696" xr2:uid="{184CDB27-65A9-4C18-A877-4C1416C9CC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  <c r="I61" i="1"/>
  <c r="F61" i="1"/>
  <c r="G61" i="1" s="1"/>
  <c r="H61" i="1" s="1"/>
  <c r="I60" i="1"/>
  <c r="I59" i="1"/>
  <c r="F59" i="1"/>
  <c r="G59" i="1" s="1"/>
  <c r="H59" i="1" s="1"/>
  <c r="I58" i="1"/>
  <c r="I57" i="1"/>
  <c r="I56" i="1"/>
  <c r="F56" i="1"/>
  <c r="G56" i="1" s="1"/>
  <c r="H56" i="1" s="1"/>
  <c r="I54" i="1"/>
  <c r="F54" i="1"/>
  <c r="G54" i="1" s="1"/>
  <c r="H54" i="1" s="1"/>
  <c r="I53" i="1"/>
  <c r="I52" i="1"/>
  <c r="I51" i="1"/>
  <c r="I50" i="1"/>
  <c r="I49" i="1"/>
  <c r="F49" i="1"/>
  <c r="G49" i="1" s="1"/>
  <c r="H49" i="1" s="1"/>
  <c r="F48" i="1"/>
  <c r="G48" i="1" s="1"/>
  <c r="H48" i="1" s="1"/>
  <c r="I47" i="1"/>
  <c r="F47" i="1"/>
  <c r="G47" i="1" s="1"/>
  <c r="H47" i="1" s="1"/>
  <c r="I46" i="1"/>
  <c r="I45" i="1"/>
  <c r="I44" i="1"/>
  <c r="F44" i="1"/>
  <c r="G44" i="1" s="1"/>
  <c r="H44" i="1" s="1"/>
  <c r="I42" i="1"/>
  <c r="F42" i="1"/>
  <c r="G42" i="1" s="1"/>
  <c r="H42" i="1" s="1"/>
  <c r="I41" i="1"/>
  <c r="I40" i="1"/>
  <c r="I39" i="1"/>
  <c r="I38" i="1"/>
  <c r="I37" i="1"/>
  <c r="F37" i="1"/>
  <c r="I36" i="1"/>
  <c r="I35" i="1"/>
  <c r="I34" i="1"/>
  <c r="F34" i="1"/>
  <c r="G34" i="1" s="1"/>
  <c r="H34" i="1" s="1"/>
  <c r="I32" i="1"/>
  <c r="F32" i="1"/>
  <c r="G32" i="1" s="1"/>
  <c r="H32" i="1" s="1"/>
  <c r="I31" i="1"/>
  <c r="I30" i="1"/>
  <c r="I29" i="1"/>
  <c r="I28" i="1"/>
  <c r="I27" i="1"/>
  <c r="F27" i="1"/>
  <c r="G27" i="1" s="1"/>
  <c r="H27" i="1" s="1"/>
  <c r="I26" i="1"/>
  <c r="I25" i="1"/>
  <c r="F25" i="1"/>
  <c r="G25" i="1" s="1"/>
  <c r="H25" i="1" s="1"/>
  <c r="I24" i="1"/>
  <c r="I23" i="1"/>
  <c r="I22" i="1"/>
  <c r="F22" i="1"/>
  <c r="G22" i="1" s="1"/>
  <c r="H22" i="1" s="1"/>
  <c r="I20" i="1"/>
  <c r="F20" i="1"/>
  <c r="G20" i="1" s="1"/>
  <c r="H20" i="1" s="1"/>
  <c r="I19" i="1"/>
  <c r="F18" i="1"/>
  <c r="G18" i="1" s="1"/>
  <c r="H18" i="1" s="1"/>
  <c r="I18" i="1"/>
  <c r="I17" i="1"/>
  <c r="I16" i="1"/>
  <c r="I15" i="1"/>
  <c r="F15" i="1"/>
  <c r="G15" i="1" s="1"/>
  <c r="H15" i="1" s="1"/>
  <c r="F14" i="1"/>
  <c r="G14" i="1" s="1"/>
  <c r="H14" i="1" s="1"/>
  <c r="I13" i="1"/>
  <c r="F13" i="1"/>
  <c r="G13" i="1" s="1"/>
  <c r="H13" i="1" s="1"/>
  <c r="I12" i="1"/>
  <c r="I11" i="1"/>
  <c r="I10" i="1"/>
  <c r="F10" i="1"/>
  <c r="G10" i="1" s="1"/>
  <c r="H10" i="1" s="1"/>
  <c r="I8" i="1"/>
  <c r="F8" i="1"/>
  <c r="G8" i="1" s="1"/>
  <c r="H8" i="1" s="1"/>
  <c r="I7" i="1"/>
  <c r="I6" i="1"/>
  <c r="I5" i="1"/>
  <c r="I4" i="1"/>
  <c r="I3" i="1"/>
  <c r="F3" i="1"/>
  <c r="G3" i="1" s="1"/>
  <c r="H3" i="1" s="1"/>
  <c r="F23" i="1" l="1"/>
  <c r="G23" i="1" s="1"/>
  <c r="H23" i="1" s="1"/>
  <c r="F43" i="1"/>
  <c r="G43" i="1" s="1"/>
  <c r="H43" i="1" s="1"/>
  <c r="I43" i="1"/>
  <c r="F28" i="1"/>
  <c r="G28" i="1" s="1"/>
  <c r="H28" i="1" s="1"/>
  <c r="F40" i="1"/>
  <c r="G40" i="1" s="1"/>
  <c r="H40" i="1" s="1"/>
  <c r="F30" i="1"/>
  <c r="G30" i="1" s="1"/>
  <c r="H30" i="1" s="1"/>
  <c r="I55" i="1"/>
  <c r="F55" i="1"/>
  <c r="G55" i="1" s="1"/>
  <c r="H55" i="1" s="1"/>
  <c r="F35" i="1"/>
  <c r="G35" i="1" s="1"/>
  <c r="H35" i="1" s="1"/>
  <c r="F33" i="1"/>
  <c r="G33" i="1" s="1"/>
  <c r="H33" i="1" s="1"/>
  <c r="I33" i="1"/>
  <c r="F38" i="1"/>
  <c r="G38" i="1" s="1"/>
  <c r="H38" i="1" s="1"/>
  <c r="I9" i="1"/>
  <c r="F9" i="1"/>
  <c r="G9" i="1" s="1"/>
  <c r="H9" i="1" s="1"/>
  <c r="F4" i="1"/>
  <c r="G4" i="1" s="1"/>
  <c r="H4" i="1" s="1"/>
  <c r="F45" i="1"/>
  <c r="G45" i="1" s="1"/>
  <c r="H45" i="1" s="1"/>
  <c r="F50" i="1"/>
  <c r="G50" i="1" s="1"/>
  <c r="H50" i="1" s="1"/>
  <c r="F6" i="1"/>
  <c r="G6" i="1" s="1"/>
  <c r="H6" i="1" s="1"/>
  <c r="F11" i="1"/>
  <c r="G11" i="1" s="1"/>
  <c r="H11" i="1" s="1"/>
  <c r="F21" i="1"/>
  <c r="G21" i="1" s="1"/>
  <c r="H21" i="1" s="1"/>
  <c r="I21" i="1"/>
  <c r="F16" i="1"/>
  <c r="G16" i="1" s="1"/>
  <c r="H16" i="1" s="1"/>
  <c r="F52" i="1"/>
  <c r="G52" i="1" s="1"/>
  <c r="H52" i="1" s="1"/>
  <c r="F57" i="1"/>
  <c r="G57" i="1" s="1"/>
  <c r="H57" i="1" s="1"/>
  <c r="F62" i="1"/>
  <c r="G62" i="1" s="1"/>
  <c r="H62" i="1" s="1"/>
  <c r="I62" i="1"/>
  <c r="F26" i="1"/>
  <c r="G26" i="1" s="1"/>
  <c r="H26" i="1" s="1"/>
  <c r="F60" i="1"/>
  <c r="G60" i="1" s="1"/>
  <c r="H60" i="1" s="1"/>
  <c r="F41" i="1"/>
  <c r="G41" i="1" s="1"/>
  <c r="H41" i="1" s="1"/>
  <c r="F53" i="1"/>
  <c r="G53" i="1" s="1"/>
  <c r="H53" i="1" s="1"/>
  <c r="F12" i="1"/>
  <c r="G12" i="1" s="1"/>
  <c r="H12" i="1" s="1"/>
  <c r="F24" i="1"/>
  <c r="G24" i="1" s="1"/>
  <c r="H24" i="1" s="1"/>
  <c r="F36" i="1"/>
  <c r="G36" i="1" s="1"/>
  <c r="H36" i="1" s="1"/>
  <c r="F46" i="1"/>
  <c r="G46" i="1" s="1"/>
  <c r="H46" i="1" s="1"/>
  <c r="F58" i="1"/>
  <c r="G58" i="1" s="1"/>
  <c r="H58" i="1" s="1"/>
  <c r="F5" i="1"/>
  <c r="G5" i="1" s="1"/>
  <c r="H5" i="1" s="1"/>
  <c r="I14" i="1"/>
  <c r="F17" i="1"/>
  <c r="G17" i="1" s="1"/>
  <c r="H17" i="1" s="1"/>
  <c r="F29" i="1"/>
  <c r="G29" i="1" s="1"/>
  <c r="H29" i="1" s="1"/>
  <c r="F39" i="1"/>
  <c r="G39" i="1" s="1"/>
  <c r="H39" i="1" s="1"/>
  <c r="I48" i="1"/>
  <c r="F51" i="1"/>
  <c r="G51" i="1" s="1"/>
  <c r="H51" i="1" s="1"/>
  <c r="F63" i="1"/>
  <c r="G63" i="1" s="1"/>
  <c r="H63" i="1" s="1"/>
  <c r="F7" i="1"/>
  <c r="G7" i="1" s="1"/>
  <c r="H7" i="1" s="1"/>
  <c r="F19" i="1"/>
  <c r="G19" i="1" s="1"/>
  <c r="H19" i="1" s="1"/>
  <c r="F31" i="1"/>
  <c r="G31" i="1" s="1"/>
  <c r="H31" i="1" s="1"/>
</calcChain>
</file>

<file path=xl/sharedStrings.xml><?xml version="1.0" encoding="utf-8"?>
<sst xmlns="http://schemas.openxmlformats.org/spreadsheetml/2006/main" count="73" uniqueCount="72">
  <si>
    <t>項目</t>
    <rPh sb="0" eb="2">
      <t>コウモク</t>
    </rPh>
    <phoneticPr fontId="2"/>
  </si>
  <si>
    <t>2024(R6)
月 平 均 額
（円）</t>
    <rPh sb="9" eb="10">
      <t>ガツ</t>
    </rPh>
    <rPh sb="11" eb="12">
      <t>ヒラ</t>
    </rPh>
    <rPh sb="13" eb="14">
      <t>ヒトシ</t>
    </rPh>
    <rPh sb="15" eb="16">
      <t>ガク</t>
    </rPh>
    <rPh sb="18" eb="19">
      <t>エン</t>
    </rPh>
    <phoneticPr fontId="3"/>
  </si>
  <si>
    <t>2025(R7)
月 平 均 額
（円）</t>
    <rPh sb="9" eb="10">
      <t>ガツ</t>
    </rPh>
    <rPh sb="11" eb="12">
      <t>ヒラ</t>
    </rPh>
    <rPh sb="13" eb="14">
      <t>ヒトシ</t>
    </rPh>
    <rPh sb="15" eb="16">
      <t>ガク</t>
    </rPh>
    <rPh sb="18" eb="19">
      <t>エン</t>
    </rPh>
    <phoneticPr fontId="3"/>
  </si>
  <si>
    <t>名　　目
増　減　率
（％）</t>
    <rPh sb="0" eb="1">
      <t>ナ</t>
    </rPh>
    <rPh sb="3" eb="4">
      <t>メ</t>
    </rPh>
    <rPh sb="5" eb="6">
      <t>ゾウ</t>
    </rPh>
    <rPh sb="7" eb="8">
      <t>ゲン</t>
    </rPh>
    <rPh sb="9" eb="10">
      <t>リツ</t>
    </rPh>
    <phoneticPr fontId="3"/>
  </si>
  <si>
    <t>実　　質
増　減　率
（％）</t>
    <rPh sb="0" eb="1">
      <t>ジツ</t>
    </rPh>
    <rPh sb="3" eb="4">
      <t>シツ</t>
    </rPh>
    <rPh sb="5" eb="6">
      <t>ゾウ</t>
    </rPh>
    <rPh sb="7" eb="8">
      <t>ゲン</t>
    </rPh>
    <rPh sb="9" eb="10">
      <t>リツ</t>
    </rPh>
    <phoneticPr fontId="3"/>
  </si>
  <si>
    <t>実質増減率への寄与度
（％）</t>
    <rPh sb="0" eb="2">
      <t>ジッシツ</t>
    </rPh>
    <rPh sb="2" eb="5">
      <t>ゾウゲンリツ</t>
    </rPh>
    <rPh sb="7" eb="10">
      <t>キヨド</t>
    </rPh>
    <phoneticPr fontId="2"/>
  </si>
  <si>
    <t>構　成　比
（％）</t>
    <rPh sb="0" eb="1">
      <t>カマエ</t>
    </rPh>
    <rPh sb="2" eb="3">
      <t>シゲル</t>
    </rPh>
    <rPh sb="4" eb="5">
      <t>ヒ</t>
    </rPh>
    <phoneticPr fontId="2"/>
  </si>
  <si>
    <t>消費支出</t>
  </si>
  <si>
    <t>食料</t>
  </si>
  <si>
    <t>穀類</t>
  </si>
  <si>
    <t>魚介類</t>
  </si>
  <si>
    <t>肉類</t>
  </si>
  <si>
    <t>乳卵類</t>
  </si>
  <si>
    <t>野菜・海藻</t>
  </si>
  <si>
    <t>果物</t>
  </si>
  <si>
    <t>油脂・調味料</t>
  </si>
  <si>
    <t>菓子類</t>
  </si>
  <si>
    <t>調理食品</t>
  </si>
  <si>
    <t>飲料</t>
  </si>
  <si>
    <t>酒類</t>
  </si>
  <si>
    <t>外食</t>
  </si>
  <si>
    <t>住居</t>
  </si>
  <si>
    <t>家賃地代</t>
  </si>
  <si>
    <t>設備修繕・維持</t>
  </si>
  <si>
    <t>光熱・水道</t>
  </si>
  <si>
    <t>電気代</t>
  </si>
  <si>
    <t>ガス代</t>
  </si>
  <si>
    <t>他の光熱</t>
  </si>
  <si>
    <t>上下水道料</t>
    <phoneticPr fontId="3"/>
  </si>
  <si>
    <t>家具・家事用品</t>
  </si>
  <si>
    <t>家庭用耐久財</t>
  </si>
  <si>
    <t>室内装備・装飾品</t>
  </si>
  <si>
    <t>寝具類</t>
  </si>
  <si>
    <t>家事雑貨</t>
  </si>
  <si>
    <t>家事用消耗品</t>
  </si>
  <si>
    <t>家事サービス</t>
  </si>
  <si>
    <t>被服及び履物</t>
  </si>
  <si>
    <t>和服</t>
  </si>
  <si>
    <t>洋服</t>
  </si>
  <si>
    <t>シャツ・セーター類</t>
  </si>
  <si>
    <t>下着類</t>
  </si>
  <si>
    <t>生地・糸類</t>
  </si>
  <si>
    <t>-</t>
    <phoneticPr fontId="3"/>
  </si>
  <si>
    <t>他の被服</t>
  </si>
  <si>
    <t>履物類</t>
    <phoneticPr fontId="3"/>
  </si>
  <si>
    <t>被服関連サービス</t>
    <phoneticPr fontId="3"/>
  </si>
  <si>
    <t>保健医療</t>
  </si>
  <si>
    <t>医薬品</t>
  </si>
  <si>
    <t>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</si>
  <si>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</si>
  <si>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</si>
  <si>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</si>
  <si>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</si>
  <si>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</si>
  <si>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</si>
  <si>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教育</t>
  </si>
  <si>
    <t>授業料等</t>
  </si>
  <si>
    <t>教科書・学習参考教材</t>
  </si>
  <si>
    <t>補習教育</t>
  </si>
  <si>
    <t>教養娯楽</t>
  </si>
  <si>
    <t>教養娯楽用耐久財</t>
  </si>
  <si>
    <t>教養娯楽用品</t>
    <phoneticPr fontId="3"/>
  </si>
  <si>
    <t>書籍・他の印刷物</t>
  </si>
  <si>
    <t>教養娯楽サービス</t>
  </si>
  <si>
    <t>その他の消費支出</t>
  </si>
  <si>
    <t>諸雑費</t>
  </si>
  <si>
    <t>こづかい(使途不明)</t>
  </si>
  <si>
    <t>交際費</t>
  </si>
  <si>
    <t>仕送り金</t>
  </si>
  <si>
    <t>消費支出の費目別対前年増減率（二人以上の世帯）</t>
    <rPh sb="0" eb="2">
      <t>ショウヒ</t>
    </rPh>
    <rPh sb="2" eb="4">
      <t>シシュツ</t>
    </rPh>
    <rPh sb="5" eb="8">
      <t>ヒモクベツ</t>
    </rPh>
    <rPh sb="8" eb="9">
      <t>タイ</t>
    </rPh>
    <rPh sb="9" eb="11">
      <t>ゼンネン</t>
    </rPh>
    <rPh sb="11" eb="14">
      <t>ゾウゲンリツ</t>
    </rPh>
    <rPh sb="15" eb="19">
      <t>フタリイジョウ</t>
    </rPh>
    <rPh sb="20" eb="22">
      <t>セタイ</t>
    </rPh>
    <phoneticPr fontId="3"/>
  </si>
  <si>
    <t xml:space="preserve">     （持家の帰属家賃を除く総合）を用いた。　　</t>
    <phoneticPr fontId="2"/>
  </si>
  <si>
    <t>（注）「その他の消費支出」こづかい（使途不明）、交際費及び仕送り金の増減率の実質化には、消費物価指数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</si>
</sst>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_ "/>
    <numFmt numFmtId="178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8" fontId="1" fillId="2" borderId="4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distributed"/>
    </xf>
    <xf numFmtId="0" fontId="5" fillId="2" borderId="6" xfId="1" applyFont="1" applyFill="1" applyBorder="1" applyAlignment="1">
      <alignment horizontal="distributed"/>
    </xf>
    <xf numFmtId="0" fontId="5" fillId="2" borderId="7" xfId="1" applyFont="1" applyFill="1" applyBorder="1" applyAlignment="1">
      <alignment horizontal="distributed"/>
    </xf>
    <xf numFmtId="3" fontId="5" fillId="2" borderId="0" xfId="1" applyNumberFormat="1" applyFont="1" applyFill="1"/>
    <xf numFmtId="177" fontId="1" fillId="2" borderId="0" xfId="0" applyNumberFormat="1" applyFont="1" applyFill="1">
      <alignment vertical="center"/>
    </xf>
    <xf numFmtId="176" fontId="1" fillId="2" borderId="0" xfId="0" applyNumberFormat="1" applyFont="1" applyFill="1">
      <alignment vertical="center"/>
    </xf>
    <xf numFmtId="176" fontId="1" fillId="2" borderId="8" xfId="0" applyNumberFormat="1" applyFont="1" applyFill="1" applyBorder="1">
      <alignment vertical="center"/>
    </xf>
    <xf numFmtId="49" fontId="5" fillId="3" borderId="1" xfId="1" applyNumberFormat="1" applyFont="1" applyFill="1" applyBorder="1" applyAlignment="1">
      <alignment horizontal="distributed"/>
    </xf>
    <xf numFmtId="0" fontId="5" fillId="3" borderId="2" xfId="1" applyFont="1" applyFill="1" applyBorder="1" applyAlignment="1">
      <alignment horizontal="distributed"/>
    </xf>
    <xf numFmtId="0" fontId="5" fillId="3" borderId="3" xfId="1" applyFont="1" applyFill="1" applyBorder="1" applyAlignment="1">
      <alignment horizontal="distributed"/>
    </xf>
    <xf numFmtId="3" fontId="5" fillId="3" borderId="2" xfId="1" applyNumberFormat="1" applyFont="1" applyFill="1" applyBorder="1"/>
    <xf numFmtId="176" fontId="1" fillId="3" borderId="2" xfId="0" applyNumberFormat="1" applyFont="1" applyFill="1" applyBorder="1">
      <alignment vertical="center"/>
    </xf>
    <xf numFmtId="177" fontId="1" fillId="3" borderId="2" xfId="0" applyNumberFormat="1" applyFont="1" applyFill="1" applyBorder="1">
      <alignment vertical="center"/>
    </xf>
    <xf numFmtId="176" fontId="1" fillId="3" borderId="3" xfId="0" applyNumberFormat="1" applyFont="1" applyFill="1" applyBorder="1">
      <alignment vertical="center"/>
    </xf>
    <xf numFmtId="49" fontId="5" fillId="2" borderId="9" xfId="1" applyNumberFormat="1" applyFont="1" applyFill="1" applyBorder="1" applyAlignment="1">
      <alignment horizontal="distributed"/>
    </xf>
    <xf numFmtId="49" fontId="5" fillId="2" borderId="0" xfId="1" applyNumberFormat="1" applyFont="1" applyFill="1" applyAlignment="1">
      <alignment horizontal="distributed"/>
    </xf>
    <xf numFmtId="0" fontId="5" fillId="2" borderId="8" xfId="1" applyFont="1" applyFill="1" applyBorder="1" applyAlignment="1">
      <alignment horizontal="distributed"/>
    </xf>
    <xf numFmtId="176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49" fontId="5" fillId="2" borderId="10" xfId="1" applyNumberFormat="1" applyFont="1" applyFill="1" applyBorder="1" applyAlignment="1">
      <alignment horizontal="distributed"/>
    </xf>
    <xf numFmtId="49" fontId="5" fillId="2" borderId="11" xfId="1" applyNumberFormat="1" applyFont="1" applyFill="1" applyBorder="1" applyAlignment="1">
      <alignment horizontal="distributed"/>
    </xf>
    <xf numFmtId="0" fontId="5" fillId="2" borderId="12" xfId="1" applyFont="1" applyFill="1" applyBorder="1" applyAlignment="1">
      <alignment horizontal="distributed"/>
    </xf>
    <xf numFmtId="3" fontId="5" fillId="2" borderId="11" xfId="1" applyNumberFormat="1" applyFont="1" applyFill="1" applyBorder="1"/>
    <xf numFmtId="176" fontId="1" fillId="2" borderId="11" xfId="0" applyNumberFormat="1" applyFont="1" applyFill="1" applyBorder="1">
      <alignment vertical="center"/>
    </xf>
    <xf numFmtId="177" fontId="1" fillId="2" borderId="11" xfId="0" applyNumberFormat="1" applyFont="1" applyFill="1" applyBorder="1">
      <alignment vertical="center"/>
    </xf>
    <xf numFmtId="176" fontId="1" fillId="2" borderId="12" xfId="0" applyNumberFormat="1" applyFont="1" applyFill="1" applyBorder="1">
      <alignment vertical="center"/>
    </xf>
  </cellXfs>
  <cellStyles count="2">
    <cellStyle name="標準" xfId="0" builtinId="0"/>
    <cellStyle name="標準 2" xfId="1" xr:uid="{C347C3FE-F26B-428C-8B90-2A6EC4DD5C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C369F-18E0-4A65-90AE-A7BE3B761055}">
  <dimension ref="A1:I65"/>
  <sheetViews>
    <sheetView tabSelected="1" workbookViewId="0"/>
  </sheetViews>
  <sheetFormatPr defaultRowHeight="18" x14ac:dyDescent="0.45"/>
  <cols>
    <col min="1" max="1" width="3" style="1" customWidth="1"/>
    <col min="2" max="2" width="5.19921875" style="1" customWidth="1"/>
    <col min="3" max="3" width="18.8984375" style="1" customWidth="1"/>
    <col min="4" max="5" width="9.69921875" style="1" customWidth="1"/>
    <col min="6" max="7" width="9.69921875" style="2" customWidth="1"/>
    <col min="8" max="8" width="9.69921875" style="3" customWidth="1"/>
    <col min="9" max="9" width="9.69921875" style="2" customWidth="1"/>
  </cols>
  <sheetData>
    <row r="1" spans="1:9" x14ac:dyDescent="0.45">
      <c r="A1" s="1" t="s">
        <v>69</v>
      </c>
    </row>
    <row r="2" spans="1:9" ht="48.6" x14ac:dyDescent="0.45">
      <c r="A2" s="4" t="s">
        <v>0</v>
      </c>
      <c r="B2" s="5"/>
      <c r="C2" s="6"/>
      <c r="D2" s="7" t="s">
        <v>1</v>
      </c>
      <c r="E2" s="7" t="s">
        <v>2</v>
      </c>
      <c r="F2" s="8" t="s">
        <v>3</v>
      </c>
      <c r="G2" s="8" t="s">
        <v>4</v>
      </c>
      <c r="H2" s="9" t="s">
        <v>5</v>
      </c>
      <c r="I2" s="10" t="s">
        <v>6</v>
      </c>
    </row>
    <row r="3" spans="1:9" x14ac:dyDescent="0.4">
      <c r="A3" s="11" t="s">
        <v>7</v>
      </c>
      <c r="B3" s="12"/>
      <c r="C3" s="13"/>
      <c r="D3" s="14">
        <v>269564</v>
      </c>
      <c r="E3" s="14">
        <v>269458</v>
      </c>
      <c r="F3" s="15">
        <f>E3/D3*100-100</f>
        <v>-3.9322758231804755E-2</v>
      </c>
      <c r="G3" s="16">
        <f>ROUND(((F3/100+1)/(K3/100+1)-1)*100,1)</f>
        <v>0</v>
      </c>
      <c r="H3" s="15">
        <f>G3*D3/$D$3</f>
        <v>0</v>
      </c>
      <c r="I3" s="17">
        <f t="shared" ref="I3:I62" si="0">E3/$E$3*100</f>
        <v>100</v>
      </c>
    </row>
    <row r="4" spans="1:9" x14ac:dyDescent="0.4">
      <c r="A4" s="18"/>
      <c r="B4" s="19" t="s">
        <v>8</v>
      </c>
      <c r="C4" s="20"/>
      <c r="D4" s="21">
        <v>79666</v>
      </c>
      <c r="E4" s="21">
        <v>84318</v>
      </c>
      <c r="F4" s="22">
        <f>E4/D4*100-100</f>
        <v>5.8393794090327162</v>
      </c>
      <c r="G4" s="22">
        <f>ROUND(((F4/100+1)/(K4/100+1)-1)*100,1)</f>
        <v>5.8</v>
      </c>
      <c r="H4" s="23">
        <f>G4*D4/$D$3</f>
        <v>1.7141116766333784</v>
      </c>
      <c r="I4" s="24">
        <f t="shared" si="0"/>
        <v>31.291704087464467</v>
      </c>
    </row>
    <row r="5" spans="1:9" x14ac:dyDescent="0.4">
      <c r="A5" s="25"/>
      <c r="B5" s="26"/>
      <c r="C5" s="27" t="s">
        <v>9</v>
      </c>
      <c r="D5" s="14">
        <v>7153</v>
      </c>
      <c r="E5" s="14">
        <v>8737</v>
      </c>
      <c r="F5" s="16">
        <f>E5/D5*100-100</f>
        <v>22.14455473228017</v>
      </c>
      <c r="G5" s="16">
        <f t="shared" ref="G5:G36" si="1">ROUND(((F5/100+1)/(K5/100+1)-1)*100,1)</f>
        <v>22.1</v>
      </c>
      <c r="H5" s="15">
        <f t="shared" ref="H5:H36" si="2">G5*D5/$D$3</f>
        <v>0.58643327744060791</v>
      </c>
      <c r="I5" s="17">
        <f>E5/$E$3*100</f>
        <v>3.2424348135887597</v>
      </c>
    </row>
    <row r="6" spans="1:9" x14ac:dyDescent="0.4">
      <c r="A6" s="25"/>
      <c r="B6" s="26"/>
      <c r="C6" s="27" t="s">
        <v>10</v>
      </c>
      <c r="D6" s="14">
        <v>5153</v>
      </c>
      <c r="E6" s="14">
        <v>5770</v>
      </c>
      <c r="F6" s="16">
        <f>E6/D6*100-100</f>
        <v>11.973607607219108</v>
      </c>
      <c r="G6" s="16">
        <f t="shared" si="1"/>
        <v>12</v>
      </c>
      <c r="H6" s="15">
        <f t="shared" si="2"/>
        <v>0.22939264887002717</v>
      </c>
      <c r="I6" s="17">
        <f t="shared" si="0"/>
        <v>2.1413355699218433</v>
      </c>
    </row>
    <row r="7" spans="1:9" x14ac:dyDescent="0.4">
      <c r="A7" s="25"/>
      <c r="B7" s="26"/>
      <c r="C7" s="27" t="s">
        <v>11</v>
      </c>
      <c r="D7" s="14">
        <v>8412</v>
      </c>
      <c r="E7" s="14">
        <v>8277</v>
      </c>
      <c r="F7" s="16">
        <f t="shared" ref="F7:F63" si="3">E7/D7*100-100</f>
        <v>-1.6048502139800291</v>
      </c>
      <c r="G7" s="16">
        <f t="shared" si="1"/>
        <v>-1.6</v>
      </c>
      <c r="H7" s="15">
        <f t="shared" si="2"/>
        <v>-4.9929515810716564E-2</v>
      </c>
      <c r="I7" s="17">
        <f t="shared" si="0"/>
        <v>3.071721752555129</v>
      </c>
    </row>
    <row r="8" spans="1:9" x14ac:dyDescent="0.4">
      <c r="A8" s="25"/>
      <c r="B8" s="26"/>
      <c r="C8" s="27" t="s">
        <v>12</v>
      </c>
      <c r="D8" s="14">
        <v>3744</v>
      </c>
      <c r="E8" s="14">
        <v>4102</v>
      </c>
      <c r="F8" s="16">
        <f t="shared" si="3"/>
        <v>9.5619658119658197</v>
      </c>
      <c r="G8" s="16">
        <f>ROUND(((F8/100+1)/(K8/100+1)-1)*100,1)</f>
        <v>9.6</v>
      </c>
      <c r="H8" s="15">
        <f>G8*D8/$D$3</f>
        <v>0.13333531183689218</v>
      </c>
      <c r="I8" s="17">
        <f t="shared" si="0"/>
        <v>1.5223151659998961</v>
      </c>
    </row>
    <row r="9" spans="1:9" x14ac:dyDescent="0.4">
      <c r="A9" s="25"/>
      <c r="B9" s="26"/>
      <c r="C9" s="27" t="s">
        <v>13</v>
      </c>
      <c r="D9" s="14">
        <v>8579</v>
      </c>
      <c r="E9" s="14">
        <v>9305</v>
      </c>
      <c r="F9" s="16">
        <f t="shared" si="3"/>
        <v>8.4625247697866826</v>
      </c>
      <c r="G9" s="16">
        <f t="shared" si="1"/>
        <v>8.5</v>
      </c>
      <c r="H9" s="15">
        <f t="shared" si="2"/>
        <v>0.27051646362273896</v>
      </c>
      <c r="I9" s="17">
        <f t="shared" si="0"/>
        <v>3.4532283324302862</v>
      </c>
    </row>
    <row r="10" spans="1:9" x14ac:dyDescent="0.4">
      <c r="A10" s="25"/>
      <c r="B10" s="26"/>
      <c r="C10" s="27" t="s">
        <v>14</v>
      </c>
      <c r="D10" s="14">
        <v>2709</v>
      </c>
      <c r="E10" s="14">
        <v>3641</v>
      </c>
      <c r="F10" s="16">
        <f t="shared" si="3"/>
        <v>34.403839055001839</v>
      </c>
      <c r="G10" s="16">
        <f t="shared" si="1"/>
        <v>34.4</v>
      </c>
      <c r="H10" s="15">
        <f t="shared" si="2"/>
        <v>0.34570491608671777</v>
      </c>
      <c r="I10" s="17">
        <f t="shared" si="0"/>
        <v>1.3512309896161925</v>
      </c>
    </row>
    <row r="11" spans="1:9" x14ac:dyDescent="0.4">
      <c r="A11" s="25"/>
      <c r="B11" s="26"/>
      <c r="C11" s="27" t="s">
        <v>15</v>
      </c>
      <c r="D11" s="14">
        <v>4068</v>
      </c>
      <c r="E11" s="14">
        <v>4259</v>
      </c>
      <c r="F11" s="16">
        <f t="shared" si="3"/>
        <v>4.695181907571282</v>
      </c>
      <c r="G11" s="16">
        <f>ROUND(((F11/100+1)/(K11/100+1)-1)*100,1)</f>
        <v>4.7</v>
      </c>
      <c r="H11" s="15">
        <f t="shared" si="2"/>
        <v>7.0927868706503847E-2</v>
      </c>
      <c r="I11" s="17">
        <f>E11/$E$3*100</f>
        <v>1.5805802759613745</v>
      </c>
    </row>
    <row r="12" spans="1:9" x14ac:dyDescent="0.4">
      <c r="A12" s="25"/>
      <c r="B12" s="26"/>
      <c r="C12" s="27" t="s">
        <v>16</v>
      </c>
      <c r="D12" s="14">
        <v>6897</v>
      </c>
      <c r="E12" s="14">
        <v>7454</v>
      </c>
      <c r="F12" s="16">
        <f t="shared" si="3"/>
        <v>8.0759750616209942</v>
      </c>
      <c r="G12" s="16">
        <f t="shared" si="1"/>
        <v>8.1</v>
      </c>
      <c r="H12" s="15">
        <f t="shared" si="2"/>
        <v>0.20724466175008532</v>
      </c>
      <c r="I12" s="17">
        <f>E12/$E$3*100</f>
        <v>2.76629381944496</v>
      </c>
    </row>
    <row r="13" spans="1:9" x14ac:dyDescent="0.4">
      <c r="A13" s="25"/>
      <c r="B13" s="26"/>
      <c r="C13" s="27" t="s">
        <v>17</v>
      </c>
      <c r="D13" s="14">
        <v>12470</v>
      </c>
      <c r="E13" s="14">
        <v>13177</v>
      </c>
      <c r="F13" s="16">
        <f t="shared" si="3"/>
        <v>5.6696070569366412</v>
      </c>
      <c r="G13" s="16">
        <f t="shared" si="1"/>
        <v>5.7</v>
      </c>
      <c r="H13" s="15">
        <f t="shared" si="2"/>
        <v>0.26368135210933213</v>
      </c>
      <c r="I13" s="17">
        <f>E13/$E$3*100</f>
        <v>4.8901869679133663</v>
      </c>
    </row>
    <row r="14" spans="1:9" x14ac:dyDescent="0.4">
      <c r="A14" s="25"/>
      <c r="B14" s="26"/>
      <c r="C14" s="27" t="s">
        <v>18</v>
      </c>
      <c r="D14" s="14">
        <v>5521</v>
      </c>
      <c r="E14" s="14">
        <v>5369</v>
      </c>
      <c r="F14" s="16">
        <f t="shared" si="3"/>
        <v>-2.7531244339793517</v>
      </c>
      <c r="G14" s="16">
        <f t="shared" si="1"/>
        <v>-2.8</v>
      </c>
      <c r="H14" s="15">
        <f t="shared" si="2"/>
        <v>-5.734742027867222E-2</v>
      </c>
      <c r="I14" s="17">
        <f t="shared" si="0"/>
        <v>1.992518314542526</v>
      </c>
    </row>
    <row r="15" spans="1:9" x14ac:dyDescent="0.4">
      <c r="A15" s="25"/>
      <c r="B15" s="26"/>
      <c r="C15" s="27" t="s">
        <v>19</v>
      </c>
      <c r="D15" s="14">
        <v>4122</v>
      </c>
      <c r="E15" s="14">
        <v>3455</v>
      </c>
      <c r="F15" s="16">
        <f t="shared" si="3"/>
        <v>-16.181465308102858</v>
      </c>
      <c r="G15" s="16">
        <f t="shared" si="1"/>
        <v>-16.2</v>
      </c>
      <c r="H15" s="15">
        <f t="shared" si="2"/>
        <v>-0.24772002196138948</v>
      </c>
      <c r="I15" s="17">
        <f>E15/$E$3*100</f>
        <v>1.2822035345025942</v>
      </c>
    </row>
    <row r="16" spans="1:9" x14ac:dyDescent="0.4">
      <c r="A16" s="25"/>
      <c r="B16" s="26"/>
      <c r="C16" s="27" t="s">
        <v>20</v>
      </c>
      <c r="D16" s="14">
        <v>10838</v>
      </c>
      <c r="E16" s="14">
        <v>10772</v>
      </c>
      <c r="F16" s="16">
        <f t="shared" si="3"/>
        <v>-0.60896844436241793</v>
      </c>
      <c r="G16" s="16">
        <f t="shared" si="1"/>
        <v>-0.6</v>
      </c>
      <c r="H16" s="15">
        <f t="shared" si="2"/>
        <v>-2.4123399266964433E-2</v>
      </c>
      <c r="I16" s="17">
        <f t="shared" si="0"/>
        <v>3.9976545509875381</v>
      </c>
    </row>
    <row r="17" spans="1:9" x14ac:dyDescent="0.4">
      <c r="A17" s="18"/>
      <c r="B17" s="19" t="s">
        <v>21</v>
      </c>
      <c r="C17" s="20"/>
      <c r="D17" s="21">
        <v>15539</v>
      </c>
      <c r="E17" s="21">
        <v>13357</v>
      </c>
      <c r="F17" s="22">
        <f t="shared" si="3"/>
        <v>-14.042087650427959</v>
      </c>
      <c r="G17" s="22">
        <f>ROUND(((F17/100+1)/(K17/100+1)-1)*100,1)</f>
        <v>-14</v>
      </c>
      <c r="H17" s="23">
        <f t="shared" si="2"/>
        <v>-0.80702912851864494</v>
      </c>
      <c r="I17" s="24">
        <f t="shared" si="0"/>
        <v>4.9569877309265262</v>
      </c>
    </row>
    <row r="18" spans="1:9" x14ac:dyDescent="0.4">
      <c r="A18" s="25"/>
      <c r="B18" s="26"/>
      <c r="C18" s="27" t="s">
        <v>22</v>
      </c>
      <c r="D18" s="14">
        <v>9577</v>
      </c>
      <c r="E18" s="14">
        <v>7388</v>
      </c>
      <c r="F18" s="16">
        <f t="shared" si="3"/>
        <v>-22.856844523337159</v>
      </c>
      <c r="G18" s="16">
        <f t="shared" si="1"/>
        <v>-22.9</v>
      </c>
      <c r="H18" s="15">
        <f t="shared" si="2"/>
        <v>-0.81358527103025624</v>
      </c>
      <c r="I18" s="17">
        <f t="shared" si="0"/>
        <v>2.7418002063401348</v>
      </c>
    </row>
    <row r="19" spans="1:9" x14ac:dyDescent="0.4">
      <c r="A19" s="25"/>
      <c r="B19" s="26"/>
      <c r="C19" s="27" t="s">
        <v>23</v>
      </c>
      <c r="D19" s="14">
        <v>5962</v>
      </c>
      <c r="E19" s="14">
        <v>5969</v>
      </c>
      <c r="F19" s="16">
        <f t="shared" si="3"/>
        <v>0.11741026501172769</v>
      </c>
      <c r="G19" s="16">
        <f>ROUND(((F19/100+1)/(K19/100+1)-1)*100,1)</f>
        <v>0.1</v>
      </c>
      <c r="H19" s="15">
        <f t="shared" si="2"/>
        <v>2.2117196658307491E-3</v>
      </c>
      <c r="I19" s="17">
        <f t="shared" si="0"/>
        <v>2.2151875245863919</v>
      </c>
    </row>
    <row r="20" spans="1:9" x14ac:dyDescent="0.4">
      <c r="A20" s="18"/>
      <c r="B20" s="19" t="s">
        <v>24</v>
      </c>
      <c r="C20" s="20"/>
      <c r="D20" s="21">
        <v>17980</v>
      </c>
      <c r="E20" s="21">
        <v>20627</v>
      </c>
      <c r="F20" s="22">
        <f t="shared" si="3"/>
        <v>14.721913236929936</v>
      </c>
      <c r="G20" s="22">
        <f>ROUND(((F20/100+1)/(K20/100+1)-1)*100,1)</f>
        <v>14.7</v>
      </c>
      <c r="H20" s="23">
        <f>G20*D20/$D$3</f>
        <v>0.98049442803935238</v>
      </c>
      <c r="I20" s="24">
        <f t="shared" si="0"/>
        <v>7.6549963259580345</v>
      </c>
    </row>
    <row r="21" spans="1:9" x14ac:dyDescent="0.4">
      <c r="A21" s="25"/>
      <c r="B21" s="26"/>
      <c r="C21" s="27" t="s">
        <v>25</v>
      </c>
      <c r="D21" s="14">
        <v>9161</v>
      </c>
      <c r="E21" s="14">
        <v>10877</v>
      </c>
      <c r="F21" s="16">
        <f t="shared" si="3"/>
        <v>18.73157952188626</v>
      </c>
      <c r="G21" s="16">
        <f>ROUND(((F21/100+1)/(K21/100+1)-1)*100,1)</f>
        <v>18.7</v>
      </c>
      <c r="H21" s="15">
        <f t="shared" si="2"/>
        <v>0.63551030553041199</v>
      </c>
      <c r="I21" s="17">
        <f t="shared" si="0"/>
        <v>4.0366216627452145</v>
      </c>
    </row>
    <row r="22" spans="1:9" x14ac:dyDescent="0.4">
      <c r="A22" s="25"/>
      <c r="B22" s="26"/>
      <c r="C22" s="27" t="s">
        <v>26</v>
      </c>
      <c r="D22" s="14">
        <v>3477</v>
      </c>
      <c r="E22" s="14">
        <v>3751</v>
      </c>
      <c r="F22" s="16">
        <f t="shared" si="3"/>
        <v>7.8803566292781113</v>
      </c>
      <c r="G22" s="16">
        <f t="shared" si="1"/>
        <v>7.9</v>
      </c>
      <c r="H22" s="15">
        <f>G22*D22/$D$3</f>
        <v>0.10189899244706267</v>
      </c>
      <c r="I22" s="17">
        <f>E22/$E$3*100</f>
        <v>1.3920536781242345</v>
      </c>
    </row>
    <row r="23" spans="1:9" x14ac:dyDescent="0.4">
      <c r="A23" s="25"/>
      <c r="B23" s="26"/>
      <c r="C23" s="27" t="s">
        <v>27</v>
      </c>
      <c r="D23" s="14">
        <v>534</v>
      </c>
      <c r="E23" s="14">
        <v>673</v>
      </c>
      <c r="F23" s="16">
        <f t="shared" si="3"/>
        <v>26.029962546816492</v>
      </c>
      <c r="G23" s="16">
        <f t="shared" si="1"/>
        <v>26</v>
      </c>
      <c r="H23" s="15">
        <f t="shared" si="2"/>
        <v>5.1505393895327267E-2</v>
      </c>
      <c r="I23" s="17">
        <f t="shared" si="0"/>
        <v>0.24976063059920284</v>
      </c>
    </row>
    <row r="24" spans="1:9" x14ac:dyDescent="0.4">
      <c r="A24" s="25"/>
      <c r="B24" s="26"/>
      <c r="C24" s="27" t="s">
        <v>28</v>
      </c>
      <c r="D24" s="14">
        <v>4809</v>
      </c>
      <c r="E24" s="14">
        <v>5325</v>
      </c>
      <c r="F24" s="16">
        <f t="shared" si="3"/>
        <v>10.729881472239541</v>
      </c>
      <c r="G24" s="16">
        <f t="shared" si="1"/>
        <v>10.7</v>
      </c>
      <c r="H24" s="15">
        <f t="shared" si="2"/>
        <v>0.19088713626448633</v>
      </c>
      <c r="I24" s="17">
        <f t="shared" si="0"/>
        <v>1.9761892391393092</v>
      </c>
    </row>
    <row r="25" spans="1:9" x14ac:dyDescent="0.4">
      <c r="A25" s="18"/>
      <c r="B25" s="19" t="s">
        <v>29</v>
      </c>
      <c r="C25" s="20"/>
      <c r="D25" s="21">
        <v>10930</v>
      </c>
      <c r="E25" s="21">
        <v>10500</v>
      </c>
      <c r="F25" s="22">
        <f t="shared" si="3"/>
        <v>-3.9341262580054916</v>
      </c>
      <c r="G25" s="22">
        <f t="shared" si="1"/>
        <v>-3.9</v>
      </c>
      <c r="H25" s="23">
        <f t="shared" si="2"/>
        <v>-0.15813313350447389</v>
      </c>
      <c r="I25" s="24">
        <f t="shared" si="0"/>
        <v>3.8967111757676522</v>
      </c>
    </row>
    <row r="26" spans="1:9" x14ac:dyDescent="0.4">
      <c r="A26" s="25"/>
      <c r="B26" s="26"/>
      <c r="C26" s="27" t="s">
        <v>30</v>
      </c>
      <c r="D26" s="14">
        <v>3273</v>
      </c>
      <c r="E26" s="14">
        <v>2989</v>
      </c>
      <c r="F26" s="16">
        <f t="shared" si="3"/>
        <v>-8.6770546898869583</v>
      </c>
      <c r="G26" s="16">
        <f t="shared" si="1"/>
        <v>-8.6999999999999993</v>
      </c>
      <c r="H26" s="15">
        <f t="shared" si="2"/>
        <v>-0.10563391254025017</v>
      </c>
      <c r="I26" s="17">
        <f t="shared" si="0"/>
        <v>1.1092637813685251</v>
      </c>
    </row>
    <row r="27" spans="1:9" x14ac:dyDescent="0.4">
      <c r="A27" s="25"/>
      <c r="B27" s="26"/>
      <c r="C27" s="27" t="s">
        <v>31</v>
      </c>
      <c r="D27" s="14">
        <v>501</v>
      </c>
      <c r="E27" s="14">
        <v>531</v>
      </c>
      <c r="F27" s="16">
        <f t="shared" si="3"/>
        <v>5.9880239520958156</v>
      </c>
      <c r="G27" s="16">
        <f t="shared" si="1"/>
        <v>6</v>
      </c>
      <c r="H27" s="15">
        <f t="shared" si="2"/>
        <v>1.1151340683474054E-2</v>
      </c>
      <c r="I27" s="17">
        <f t="shared" si="0"/>
        <v>0.19706225088882129</v>
      </c>
    </row>
    <row r="28" spans="1:9" x14ac:dyDescent="0.4">
      <c r="A28" s="25"/>
      <c r="B28" s="26"/>
      <c r="C28" s="27" t="s">
        <v>32</v>
      </c>
      <c r="D28" s="14">
        <v>656</v>
      </c>
      <c r="E28" s="14">
        <v>457</v>
      </c>
      <c r="F28" s="16">
        <f t="shared" si="3"/>
        <v>-30.33536585365853</v>
      </c>
      <c r="G28" s="16">
        <f t="shared" si="1"/>
        <v>-30.3</v>
      </c>
      <c r="H28" s="15">
        <f t="shared" si="2"/>
        <v>-7.3736849134157373E-2</v>
      </c>
      <c r="I28" s="17">
        <f t="shared" si="0"/>
        <v>0.16959971498341114</v>
      </c>
    </row>
    <row r="29" spans="1:9" x14ac:dyDescent="0.4">
      <c r="A29" s="25"/>
      <c r="B29" s="26"/>
      <c r="C29" s="27" t="s">
        <v>33</v>
      </c>
      <c r="D29" s="14">
        <v>2062</v>
      </c>
      <c r="E29" s="14">
        <v>2165</v>
      </c>
      <c r="F29" s="16">
        <f t="shared" si="3"/>
        <v>4.9951503394762398</v>
      </c>
      <c r="G29" s="16">
        <f t="shared" si="1"/>
        <v>5</v>
      </c>
      <c r="H29" s="15">
        <f t="shared" si="2"/>
        <v>3.8246946921695772E-2</v>
      </c>
      <c r="I29" s="17">
        <f t="shared" si="0"/>
        <v>0.80346473290828258</v>
      </c>
    </row>
    <row r="30" spans="1:9" x14ac:dyDescent="0.4">
      <c r="A30" s="25"/>
      <c r="B30" s="26"/>
      <c r="C30" s="27" t="s">
        <v>34</v>
      </c>
      <c r="D30" s="14">
        <v>3624</v>
      </c>
      <c r="E30" s="14">
        <v>3631</v>
      </c>
      <c r="F30" s="16">
        <f t="shared" si="3"/>
        <v>0.19315673289183621</v>
      </c>
      <c r="G30" s="16">
        <f t="shared" si="1"/>
        <v>0.2</v>
      </c>
      <c r="H30" s="15">
        <f t="shared" si="2"/>
        <v>2.6887863364544228E-3</v>
      </c>
      <c r="I30" s="17">
        <f t="shared" si="0"/>
        <v>1.3475198361154614</v>
      </c>
    </row>
    <row r="31" spans="1:9" x14ac:dyDescent="0.4">
      <c r="A31" s="25"/>
      <c r="B31" s="26"/>
      <c r="C31" s="27" t="s">
        <v>35</v>
      </c>
      <c r="D31" s="14">
        <v>815</v>
      </c>
      <c r="E31" s="14">
        <v>726</v>
      </c>
      <c r="F31" s="16">
        <f t="shared" si="3"/>
        <v>-10.920245398773005</v>
      </c>
      <c r="G31" s="16">
        <f t="shared" si="1"/>
        <v>-10.9</v>
      </c>
      <c r="H31" s="15">
        <f t="shared" si="2"/>
        <v>-3.2955068184178898E-2</v>
      </c>
      <c r="I31" s="17">
        <f t="shared" si="0"/>
        <v>0.26942974415307769</v>
      </c>
    </row>
    <row r="32" spans="1:9" x14ac:dyDescent="0.4">
      <c r="A32" s="18"/>
      <c r="B32" s="19" t="s">
        <v>36</v>
      </c>
      <c r="C32" s="20"/>
      <c r="D32" s="21">
        <v>7591</v>
      </c>
      <c r="E32" s="21">
        <v>7327</v>
      </c>
      <c r="F32" s="22">
        <f t="shared" si="3"/>
        <v>-3.4778026610459705</v>
      </c>
      <c r="G32" s="22">
        <f>ROUND(((F32/100+1)/(K32/100+1)-1)*100,1)</f>
        <v>-3.5</v>
      </c>
      <c r="H32" s="23">
        <f t="shared" si="2"/>
        <v>-9.856100963036607E-2</v>
      </c>
      <c r="I32" s="24">
        <f t="shared" si="0"/>
        <v>2.7191621699856747</v>
      </c>
    </row>
    <row r="33" spans="1:9" x14ac:dyDescent="0.4">
      <c r="A33" s="25"/>
      <c r="B33" s="26"/>
      <c r="C33" s="27" t="s">
        <v>37</v>
      </c>
      <c r="D33" s="14">
        <v>11</v>
      </c>
      <c r="E33" s="14">
        <v>26</v>
      </c>
      <c r="F33" s="16">
        <f t="shared" si="3"/>
        <v>136.36363636363637</v>
      </c>
      <c r="G33" s="16">
        <f t="shared" si="1"/>
        <v>136.4</v>
      </c>
      <c r="H33" s="15">
        <f t="shared" si="2"/>
        <v>5.5660251368877152E-3</v>
      </c>
      <c r="I33" s="17">
        <f t="shared" si="0"/>
        <v>9.6489991019008525E-3</v>
      </c>
    </row>
    <row r="34" spans="1:9" x14ac:dyDescent="0.4">
      <c r="A34" s="25"/>
      <c r="B34" s="26"/>
      <c r="C34" s="27" t="s">
        <v>38</v>
      </c>
      <c r="D34" s="14">
        <v>2872</v>
      </c>
      <c r="E34" s="14">
        <v>2778</v>
      </c>
      <c r="F34" s="16">
        <f t="shared" si="3"/>
        <v>-3.2729805013927518</v>
      </c>
      <c r="G34" s="16">
        <f t="shared" si="1"/>
        <v>-3.3</v>
      </c>
      <c r="H34" s="15">
        <f t="shared" si="2"/>
        <v>-3.5158997492246741E-2</v>
      </c>
      <c r="I34" s="17">
        <f t="shared" si="0"/>
        <v>1.0309584425030989</v>
      </c>
    </row>
    <row r="35" spans="1:9" x14ac:dyDescent="0.4">
      <c r="A35" s="25"/>
      <c r="B35" s="26"/>
      <c r="C35" s="27" t="s">
        <v>39</v>
      </c>
      <c r="D35" s="14">
        <v>1651</v>
      </c>
      <c r="E35" s="14">
        <v>1683</v>
      </c>
      <c r="F35" s="16">
        <f t="shared" si="3"/>
        <v>1.9382192610539022</v>
      </c>
      <c r="G35" s="16">
        <f t="shared" si="1"/>
        <v>1.9</v>
      </c>
      <c r="H35" s="15">
        <f t="shared" si="2"/>
        <v>1.1636939650695195E-2</v>
      </c>
      <c r="I35" s="17">
        <f t="shared" si="0"/>
        <v>0.62458713417304368</v>
      </c>
    </row>
    <row r="36" spans="1:9" x14ac:dyDescent="0.4">
      <c r="A36" s="25"/>
      <c r="B36" s="26"/>
      <c r="C36" s="27" t="s">
        <v>40</v>
      </c>
      <c r="D36" s="14">
        <v>844</v>
      </c>
      <c r="E36" s="14">
        <v>757</v>
      </c>
      <c r="F36" s="16">
        <f t="shared" si="3"/>
        <v>-10.308056872037923</v>
      </c>
      <c r="G36" s="16">
        <f t="shared" si="1"/>
        <v>-10.3</v>
      </c>
      <c r="H36" s="15">
        <f t="shared" si="2"/>
        <v>-3.2249113383092699E-2</v>
      </c>
      <c r="I36" s="17">
        <f t="shared" si="0"/>
        <v>0.28093432000534407</v>
      </c>
    </row>
    <row r="37" spans="1:9" x14ac:dyDescent="0.4">
      <c r="A37" s="25"/>
      <c r="B37" s="26"/>
      <c r="C37" s="27" t="s">
        <v>41</v>
      </c>
      <c r="D37" s="14">
        <v>44</v>
      </c>
      <c r="E37" s="14">
        <v>40</v>
      </c>
      <c r="F37" s="16">
        <f>E37/D37*100-100</f>
        <v>-9.0909090909090935</v>
      </c>
      <c r="G37" s="28" t="s">
        <v>42</v>
      </c>
      <c r="H37" s="29" t="s">
        <v>42</v>
      </c>
      <c r="I37" s="17">
        <f>E37/$E$3*100</f>
        <v>1.4844614002924389E-2</v>
      </c>
    </row>
    <row r="38" spans="1:9" x14ac:dyDescent="0.4">
      <c r="A38" s="25"/>
      <c r="B38" s="26"/>
      <c r="C38" s="27" t="s">
        <v>43</v>
      </c>
      <c r="D38" s="14">
        <v>587</v>
      </c>
      <c r="E38" s="14">
        <v>590</v>
      </c>
      <c r="F38" s="16">
        <f t="shared" si="3"/>
        <v>0.51107325383303248</v>
      </c>
      <c r="G38" s="16">
        <f t="shared" ref="G38:G63" si="4">ROUND(((F38/100+1)/(K38/100+1)-1)*100,1)</f>
        <v>0.5</v>
      </c>
      <c r="H38" s="15">
        <f t="shared" ref="H38:H63" si="5">G38*D38/$D$3</f>
        <v>1.0887952397204376E-3</v>
      </c>
      <c r="I38" s="17">
        <f t="shared" si="0"/>
        <v>0.21895805654313477</v>
      </c>
    </row>
    <row r="39" spans="1:9" x14ac:dyDescent="0.4">
      <c r="A39" s="25"/>
      <c r="B39" s="26"/>
      <c r="C39" s="27" t="s">
        <v>44</v>
      </c>
      <c r="D39" s="14">
        <v>1194</v>
      </c>
      <c r="E39" s="14">
        <v>950</v>
      </c>
      <c r="F39" s="16">
        <f t="shared" si="3"/>
        <v>-20.435510887772196</v>
      </c>
      <c r="G39" s="16">
        <f t="shared" si="4"/>
        <v>-20.399999999999999</v>
      </c>
      <c r="H39" s="15">
        <f t="shared" si="5"/>
        <v>-9.0359246783695141E-2</v>
      </c>
      <c r="I39" s="17">
        <f t="shared" si="0"/>
        <v>0.35255958256945424</v>
      </c>
    </row>
    <row r="40" spans="1:9" x14ac:dyDescent="0.4">
      <c r="A40" s="25"/>
      <c r="B40" s="26"/>
      <c r="C40" s="27" t="s">
        <v>45</v>
      </c>
      <c r="D40" s="14">
        <v>388</v>
      </c>
      <c r="E40" s="14">
        <v>503</v>
      </c>
      <c r="F40" s="16">
        <f t="shared" si="3"/>
        <v>29.639175257731978</v>
      </c>
      <c r="G40" s="16">
        <f t="shared" si="4"/>
        <v>29.6</v>
      </c>
      <c r="H40" s="15">
        <f t="shared" si="5"/>
        <v>4.2605095635915781E-2</v>
      </c>
      <c r="I40" s="17">
        <f t="shared" si="0"/>
        <v>0.18667102108677419</v>
      </c>
    </row>
    <row r="41" spans="1:9" x14ac:dyDescent="0.4">
      <c r="A41" s="18"/>
      <c r="B41" s="19" t="s">
        <v>46</v>
      </c>
      <c r="C41" s="20"/>
      <c r="D41" s="21">
        <v>14797</v>
      </c>
      <c r="E41" s="21">
        <v>13413</v>
      </c>
      <c r="F41" s="22">
        <f t="shared" si="3"/>
        <v>-9.3532472798540311</v>
      </c>
      <c r="G41" s="22">
        <f t="shared" si="4"/>
        <v>-9.4</v>
      </c>
      <c r="H41" s="23">
        <f t="shared" si="5"/>
        <v>-0.51598803994598696</v>
      </c>
      <c r="I41" s="24">
        <f t="shared" si="0"/>
        <v>4.9777701905306202</v>
      </c>
    </row>
    <row r="42" spans="1:9" x14ac:dyDescent="0.4">
      <c r="A42" s="25"/>
      <c r="B42" s="26"/>
      <c r="C42" s="27" t="s">
        <v>47</v>
      </c>
      <c r="D42" s="14">
        <v>3052</v>
      </c>
      <c r="E42" s="14">
        <v>2512</v>
      </c>
      <c r="F42" s="16">
        <f t="shared" si="3"/>
        <v>-17.693315858453474</v>
      </c>
      <c r="G42" s="16">
        <f t="shared" si="4"/>
        <v>-17.7</v>
      </c>
      <c r="H42" s="15">
        <f t="shared" si="5"/>
        <v>-0.20039916309299463</v>
      </c>
      <c r="I42" s="17">
        <f t="shared" si="0"/>
        <v>0.93224175938365161</v>
      </c>
    </row>
    <row r="43" spans="1:9" x14ac:dyDescent="0.4">
      <c r="A43" s="25"/>
      <c r="B43" s="26"/>
      <c r="C43" s="27" t="s">
        <v>48</v>
      </c>
      <c r="D43" s="14">
        <v>1067</v>
      </c>
      <c r="E43" s="14">
        <v>1080</v>
      </c>
      <c r="F43" s="16">
        <f t="shared" si="3"/>
        <v>1.2183692596063622</v>
      </c>
      <c r="G43" s="16">
        <f>ROUND(((F43/100+1)/(K43/100+1)-1)*100,1)</f>
        <v>1.2</v>
      </c>
      <c r="H43" s="15">
        <f t="shared" si="5"/>
        <v>4.7498924188689876E-3</v>
      </c>
      <c r="I43" s="17">
        <f t="shared" si="0"/>
        <v>0.40080457807895847</v>
      </c>
    </row>
    <row r="44" spans="1:9" x14ac:dyDescent="0.4">
      <c r="A44" s="25"/>
      <c r="B44" s="26"/>
      <c r="C44" s="27" t="s">
        <v>49</v>
      </c>
      <c r="D44" s="14">
        <v>3046</v>
      </c>
      <c r="E44" s="14">
        <v>2639</v>
      </c>
      <c r="F44" s="16">
        <f t="shared" si="3"/>
        <v>-13.361785948785283</v>
      </c>
      <c r="G44" s="16">
        <f t="shared" si="4"/>
        <v>-13.4</v>
      </c>
      <c r="H44" s="15">
        <f t="shared" si="5"/>
        <v>-0.15141636123517976</v>
      </c>
      <c r="I44" s="17">
        <f t="shared" si="0"/>
        <v>0.97937340884293667</v>
      </c>
    </row>
    <row r="45" spans="1:9" x14ac:dyDescent="0.4">
      <c r="A45" s="25"/>
      <c r="B45" s="26"/>
      <c r="C45" s="27" t="s">
        <v>50</v>
      </c>
      <c r="D45" s="14">
        <v>7632</v>
      </c>
      <c r="E45" s="14">
        <v>7182</v>
      </c>
      <c r="F45" s="16">
        <f t="shared" si="3"/>
        <v>-5.8962264150943469</v>
      </c>
      <c r="G45" s="16">
        <f t="shared" si="4"/>
        <v>-5.9</v>
      </c>
      <c r="H45" s="15">
        <f t="shared" si="5"/>
        <v>-0.16704307696873472</v>
      </c>
      <c r="I45" s="17">
        <f t="shared" si="0"/>
        <v>2.6653504442250742</v>
      </c>
    </row>
    <row r="46" spans="1:9" x14ac:dyDescent="0.4">
      <c r="A46" s="18"/>
      <c r="B46" s="19" t="s">
        <v>51</v>
      </c>
      <c r="C46" s="20"/>
      <c r="D46" s="21">
        <v>39482</v>
      </c>
      <c r="E46" s="21">
        <v>33394</v>
      </c>
      <c r="F46" s="22">
        <f t="shared" si="3"/>
        <v>-15.419684919710249</v>
      </c>
      <c r="G46" s="22">
        <f>ROUND(((F46/100+1)/(K46/100+1)-1)*100,1)</f>
        <v>-15.4</v>
      </c>
      <c r="H46" s="23">
        <f t="shared" si="5"/>
        <v>-2.2555786380970755</v>
      </c>
      <c r="I46" s="24">
        <f t="shared" si="0"/>
        <v>12.393026000341425</v>
      </c>
    </row>
    <row r="47" spans="1:9" x14ac:dyDescent="0.4">
      <c r="A47" s="25"/>
      <c r="B47" s="26"/>
      <c r="C47" s="27" t="s">
        <v>52</v>
      </c>
      <c r="D47" s="14">
        <v>3238</v>
      </c>
      <c r="E47" s="14">
        <v>3189</v>
      </c>
      <c r="F47" s="16">
        <f t="shared" si="3"/>
        <v>-1.5132798023471281</v>
      </c>
      <c r="G47" s="16">
        <f>ROUND(((F47/100+1)/(K47/100+1)-1)*100,1)</f>
        <v>-1.5</v>
      </c>
      <c r="H47" s="15">
        <f t="shared" si="5"/>
        <v>-1.8017984597349795E-2</v>
      </c>
      <c r="I47" s="17">
        <f t="shared" si="0"/>
        <v>1.1834868513831469</v>
      </c>
    </row>
    <row r="48" spans="1:9" x14ac:dyDescent="0.4">
      <c r="A48" s="25"/>
      <c r="B48" s="26"/>
      <c r="C48" s="27" t="s">
        <v>53</v>
      </c>
      <c r="D48" s="14">
        <v>25341</v>
      </c>
      <c r="E48" s="14">
        <v>19134</v>
      </c>
      <c r="F48" s="16">
        <f t="shared" si="3"/>
        <v>-24.493903160885523</v>
      </c>
      <c r="G48" s="16">
        <f t="shared" si="4"/>
        <v>-24.5</v>
      </c>
      <c r="H48" s="15">
        <f t="shared" si="5"/>
        <v>-2.3031803208143522</v>
      </c>
      <c r="I48" s="17">
        <f t="shared" si="0"/>
        <v>7.1009211082988815</v>
      </c>
    </row>
    <row r="49" spans="1:9" x14ac:dyDescent="0.4">
      <c r="A49" s="25"/>
      <c r="B49" s="26"/>
      <c r="C49" s="27" t="s">
        <v>54</v>
      </c>
      <c r="D49" s="14">
        <v>10902</v>
      </c>
      <c r="E49" s="14">
        <v>11070</v>
      </c>
      <c r="F49" s="16">
        <f t="shared" si="3"/>
        <v>1.5410016510732021</v>
      </c>
      <c r="G49" s="16">
        <f>ROUND(((F49/100+1)/(K49/100+1)-1)*100,1)</f>
        <v>1.5</v>
      </c>
      <c r="H49" s="15">
        <f t="shared" si="5"/>
        <v>6.0664628808001067E-2</v>
      </c>
      <c r="I49" s="17">
        <f t="shared" si="0"/>
        <v>4.1082469253093246</v>
      </c>
    </row>
    <row r="50" spans="1:9" x14ac:dyDescent="0.4">
      <c r="A50" s="18"/>
      <c r="B50" s="19" t="s">
        <v>55</v>
      </c>
      <c r="C50" s="20"/>
      <c r="D50" s="21">
        <v>6135</v>
      </c>
      <c r="E50" s="21">
        <v>7060</v>
      </c>
      <c r="F50" s="22">
        <f t="shared" si="3"/>
        <v>15.077424612876939</v>
      </c>
      <c r="G50" s="22">
        <f t="shared" si="4"/>
        <v>15.1</v>
      </c>
      <c r="H50" s="23">
        <f t="shared" si="5"/>
        <v>0.34366050362808093</v>
      </c>
      <c r="I50" s="24">
        <f t="shared" si="0"/>
        <v>2.6200743715161545</v>
      </c>
    </row>
    <row r="51" spans="1:9" x14ac:dyDescent="0.4">
      <c r="A51" s="25"/>
      <c r="B51" s="26"/>
      <c r="C51" s="27" t="s">
        <v>56</v>
      </c>
      <c r="D51" s="14">
        <v>3889</v>
      </c>
      <c r="E51" s="14">
        <v>6077</v>
      </c>
      <c r="F51" s="16">
        <f t="shared" si="3"/>
        <v>56.261249678580612</v>
      </c>
      <c r="G51" s="16">
        <f t="shared" si="4"/>
        <v>56.3</v>
      </c>
      <c r="H51" s="15">
        <f t="shared" si="5"/>
        <v>0.81224013592319444</v>
      </c>
      <c r="I51" s="17">
        <f t="shared" si="0"/>
        <v>2.2552679823942876</v>
      </c>
    </row>
    <row r="52" spans="1:9" x14ac:dyDescent="0.4">
      <c r="A52" s="25"/>
      <c r="B52" s="26"/>
      <c r="C52" s="27" t="s">
        <v>57</v>
      </c>
      <c r="D52" s="14">
        <v>127</v>
      </c>
      <c r="E52" s="14">
        <v>52</v>
      </c>
      <c r="F52" s="16">
        <f t="shared" si="3"/>
        <v>-59.055118110236222</v>
      </c>
      <c r="G52" s="16">
        <f t="shared" si="4"/>
        <v>-59.1</v>
      </c>
      <c r="H52" s="15">
        <f t="shared" si="5"/>
        <v>-2.7843851552877979E-2</v>
      </c>
      <c r="I52" s="17">
        <f t="shared" si="0"/>
        <v>1.9297998203801705E-2</v>
      </c>
    </row>
    <row r="53" spans="1:9" x14ac:dyDescent="0.4">
      <c r="A53" s="25"/>
      <c r="B53" s="26"/>
      <c r="C53" s="27" t="s">
        <v>58</v>
      </c>
      <c r="D53" s="14">
        <v>2120</v>
      </c>
      <c r="E53" s="14">
        <v>931</v>
      </c>
      <c r="F53" s="16">
        <f t="shared" si="3"/>
        <v>-56.084905660377359</v>
      </c>
      <c r="G53" s="16">
        <f t="shared" si="4"/>
        <v>-56.1</v>
      </c>
      <c r="H53" s="15">
        <f t="shared" si="5"/>
        <v>-0.44120134736092359</v>
      </c>
      <c r="I53" s="17">
        <f t="shared" si="0"/>
        <v>0.34550839091806518</v>
      </c>
    </row>
    <row r="54" spans="1:9" x14ac:dyDescent="0.4">
      <c r="A54" s="18"/>
      <c r="B54" s="19" t="s">
        <v>59</v>
      </c>
      <c r="C54" s="20"/>
      <c r="D54" s="21">
        <v>24612</v>
      </c>
      <c r="E54" s="21">
        <v>26626</v>
      </c>
      <c r="F54" s="22">
        <f t="shared" si="3"/>
        <v>8.1830001625223332</v>
      </c>
      <c r="G54" s="22">
        <f t="shared" si="4"/>
        <v>8.1999999999999993</v>
      </c>
      <c r="H54" s="23">
        <f t="shared" si="5"/>
        <v>0.74868454244632066</v>
      </c>
      <c r="I54" s="24">
        <f t="shared" si="0"/>
        <v>9.8813173110466188</v>
      </c>
    </row>
    <row r="55" spans="1:9" x14ac:dyDescent="0.4">
      <c r="A55" s="25"/>
      <c r="B55" s="26"/>
      <c r="C55" s="27" t="s">
        <v>60</v>
      </c>
      <c r="D55" s="14">
        <v>1209</v>
      </c>
      <c r="E55" s="14">
        <v>2636</v>
      </c>
      <c r="F55" s="16">
        <f t="shared" si="3"/>
        <v>118.03143093465675</v>
      </c>
      <c r="G55" s="16">
        <f t="shared" si="4"/>
        <v>118</v>
      </c>
      <c r="H55" s="15">
        <f t="shared" si="5"/>
        <v>0.52923239008176171</v>
      </c>
      <c r="I55" s="17">
        <f t="shared" si="0"/>
        <v>0.97826006279271727</v>
      </c>
    </row>
    <row r="56" spans="1:9" x14ac:dyDescent="0.4">
      <c r="A56" s="25"/>
      <c r="B56" s="26"/>
      <c r="C56" s="27" t="s">
        <v>61</v>
      </c>
      <c r="D56" s="14">
        <v>6384</v>
      </c>
      <c r="E56" s="14">
        <v>6214</v>
      </c>
      <c r="F56" s="16">
        <f t="shared" si="3"/>
        <v>-2.6629072681704287</v>
      </c>
      <c r="G56" s="16">
        <f t="shared" si="4"/>
        <v>-2.7</v>
      </c>
      <c r="H56" s="15">
        <f t="shared" si="5"/>
        <v>-6.3943256517932673E-2</v>
      </c>
      <c r="I56" s="17">
        <f t="shared" si="0"/>
        <v>2.3061107853543037</v>
      </c>
    </row>
    <row r="57" spans="1:9" x14ac:dyDescent="0.4">
      <c r="A57" s="25"/>
      <c r="B57" s="26"/>
      <c r="C57" s="27" t="s">
        <v>62</v>
      </c>
      <c r="D57" s="14">
        <v>2630</v>
      </c>
      <c r="E57" s="14">
        <v>2843</v>
      </c>
      <c r="F57" s="16">
        <f t="shared" si="3"/>
        <v>8.0988593155893511</v>
      </c>
      <c r="G57" s="16">
        <f t="shared" si="4"/>
        <v>8.1</v>
      </c>
      <c r="H57" s="15">
        <f t="shared" si="5"/>
        <v>7.9027614963422421E-2</v>
      </c>
      <c r="I57" s="17">
        <f t="shared" si="0"/>
        <v>1.0550809402578509</v>
      </c>
    </row>
    <row r="58" spans="1:9" x14ac:dyDescent="0.4">
      <c r="A58" s="25"/>
      <c r="B58" s="26"/>
      <c r="C58" s="27" t="s">
        <v>63</v>
      </c>
      <c r="D58" s="14">
        <v>14390</v>
      </c>
      <c r="E58" s="14">
        <v>14933</v>
      </c>
      <c r="F58" s="16">
        <f t="shared" si="3"/>
        <v>3.7734537873523237</v>
      </c>
      <c r="G58" s="16">
        <f t="shared" si="4"/>
        <v>3.8</v>
      </c>
      <c r="H58" s="15">
        <f t="shared" si="5"/>
        <v>0.20285349675772729</v>
      </c>
      <c r="I58" s="17">
        <f t="shared" si="0"/>
        <v>5.5418655226417473</v>
      </c>
    </row>
    <row r="59" spans="1:9" x14ac:dyDescent="0.4">
      <c r="A59" s="18"/>
      <c r="B59" s="19" t="s">
        <v>64</v>
      </c>
      <c r="C59" s="20"/>
      <c r="D59" s="21">
        <v>52832</v>
      </c>
      <c r="E59" s="21">
        <v>52837</v>
      </c>
      <c r="F59" s="22">
        <f t="shared" si="3"/>
        <v>9.4639612356246516E-3</v>
      </c>
      <c r="G59" s="22">
        <f t="shared" si="4"/>
        <v>0</v>
      </c>
      <c r="H59" s="23">
        <f t="shared" si="5"/>
        <v>0</v>
      </c>
      <c r="I59" s="24">
        <f t="shared" si="0"/>
        <v>19.608621751812898</v>
      </c>
    </row>
    <row r="60" spans="1:9" x14ac:dyDescent="0.4">
      <c r="A60" s="25"/>
      <c r="B60" s="26"/>
      <c r="C60" s="27" t="s">
        <v>65</v>
      </c>
      <c r="D60" s="14">
        <v>25651</v>
      </c>
      <c r="E60" s="14">
        <v>24963</v>
      </c>
      <c r="F60" s="16">
        <f t="shared" si="3"/>
        <v>-2.6821566410666264</v>
      </c>
      <c r="G60" s="16">
        <f>ROUND(((F60/100+1)/(K60/100+1)-1)*100,1)</f>
        <v>-2.7</v>
      </c>
      <c r="H60" s="15">
        <f t="shared" si="5"/>
        <v>-0.25692488611238895</v>
      </c>
      <c r="I60" s="17">
        <f t="shared" si="0"/>
        <v>9.2641524838750371</v>
      </c>
    </row>
    <row r="61" spans="1:9" x14ac:dyDescent="0.4">
      <c r="A61" s="25"/>
      <c r="B61" s="26"/>
      <c r="C61" s="27" t="s">
        <v>66</v>
      </c>
      <c r="D61" s="14">
        <v>6387</v>
      </c>
      <c r="E61" s="14">
        <v>4590</v>
      </c>
      <c r="F61" s="16">
        <f t="shared" si="3"/>
        <v>-28.135274776890569</v>
      </c>
      <c r="G61" s="16">
        <f t="shared" si="4"/>
        <v>-28.1</v>
      </c>
      <c r="H61" s="15">
        <f t="shared" si="5"/>
        <v>-0.66579624875725252</v>
      </c>
      <c r="I61" s="17">
        <f t="shared" si="0"/>
        <v>1.7034194568355736</v>
      </c>
    </row>
    <row r="62" spans="1:9" x14ac:dyDescent="0.4">
      <c r="A62" s="25"/>
      <c r="B62" s="26"/>
      <c r="C62" s="27" t="s">
        <v>67</v>
      </c>
      <c r="D62" s="14">
        <v>15631</v>
      </c>
      <c r="E62" s="14">
        <v>15327</v>
      </c>
      <c r="F62" s="16">
        <f t="shared" si="3"/>
        <v>-1.9448531763802634</v>
      </c>
      <c r="G62" s="16">
        <f t="shared" si="4"/>
        <v>-1.9</v>
      </c>
      <c r="H62" s="15">
        <f t="shared" si="5"/>
        <v>-0.11017383626893798</v>
      </c>
      <c r="I62" s="17">
        <f t="shared" si="0"/>
        <v>5.6880849705705527</v>
      </c>
    </row>
    <row r="63" spans="1:9" x14ac:dyDescent="0.4">
      <c r="A63" s="30"/>
      <c r="B63" s="31"/>
      <c r="C63" s="32" t="s">
        <v>68</v>
      </c>
      <c r="D63" s="33">
        <v>5164</v>
      </c>
      <c r="E63" s="33">
        <v>7958</v>
      </c>
      <c r="F63" s="34">
        <f t="shared" si="3"/>
        <v>54.105344694035637</v>
      </c>
      <c r="G63" s="34">
        <f t="shared" si="4"/>
        <v>54.1</v>
      </c>
      <c r="H63" s="35">
        <f t="shared" si="5"/>
        <v>1.0363861643246131</v>
      </c>
      <c r="I63" s="36">
        <f>E63/$E$3*100</f>
        <v>2.9533359558818071</v>
      </c>
    </row>
    <row r="64" spans="1:9" x14ac:dyDescent="0.45">
      <c r="A64" s="1" t="s">
        <v>71</v>
      </c>
    </row>
    <row r="65" spans="1:1" x14ac:dyDescent="0.45">
      <c r="A65" s="1" t="s">
        <v>70</v>
      </c>
    </row>
  </sheetData>
  <mergeCells count="12">
    <mergeCell ref="B32:C32"/>
    <mergeCell ref="B41:C41"/>
    <mergeCell ref="B46:C46"/>
    <mergeCell ref="B50:C50"/>
    <mergeCell ref="B54:C54"/>
    <mergeCell ref="B59:C59"/>
    <mergeCell ref="A2:C2"/>
    <mergeCell ref="A3:C3"/>
    <mergeCell ref="B4:C4"/>
    <mergeCell ref="B17:C17"/>
    <mergeCell ref="B20:C20"/>
    <mergeCell ref="B25:C2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2026-03-19T09:31:15Z</dcterms:created>
  <dcterms:modified xsi:type="dcterms:W3CDTF">2026-03-19T09:31:37Z</dcterms:modified>
</cp:coreProperties>
</file>