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C2FB23F-3595-4B39-9DE0-B6E4D08E72FB}"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28920" yWindow="-3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<sst xmlns="http://schemas.openxmlformats.org/spreadsheetml/2006/main" count="17651" uniqueCount="5844">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</sst>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5"/>
  <cols>
    <col min="1" max="4" width="7.69921875" style="2" customWidth="1"/>
    <col min="5" max="5" width="10.69921875" style="2" customWidth="1"/>
    <col min="6" max="6" width="25.59765625" style="2" customWidth="1"/>
    <col min="7" max="9" width="15.59765625" style="2" customWidth="1"/>
    <col min="10" max="10" width="25.19921875" style="2" customWidth="1"/>
    <col min="11" max="11" width="9" style="2" customWidth="1"/>
    <col min="12" max="12" width="26.19921875" style="2" customWidth="1"/>
    <col min="13" max="15" width="15.59765625" style="2" customWidth="1"/>
    <col min="16" max="16" width="12.59765625" style="3" customWidth="1"/>
    <col min="17" max="17" width="4.19921875" style="3" customWidth="1"/>
    <col min="18" max="18" width="12.59765625" style="3" customWidth="1"/>
    <col min="19" max="19" width="4.19921875" style="3" customWidth="1"/>
    <col min="20" max="20" width="12.59765625" style="3" customWidth="1"/>
    <col min="21" max="21" width="4.19921875" style="3" customWidth="1"/>
    <col min="22" max="22" width="9.19921875" style="2" customWidth="1"/>
    <col min="23" max="24" width="13.09765625" style="2" customWidth="1"/>
    <col min="25" max="25" width="9.19921875" style="2" customWidth="1"/>
    <col min="26" max="26" width="13.09765625" style="2" customWidth="1"/>
    <col min="27" max="27" width="9.19921875" style="2" customWidth="1"/>
    <col min="28" max="29" width="13.09765625" style="2" customWidth="1"/>
    <col min="30" max="30" width="4.19921875" style="2" customWidth="1"/>
    <col min="31" max="34" width="10.59765625" style="2" customWidth="1"/>
    <col min="35" max="35" width="11" style="2" customWidth="1"/>
    <col min="36" max="52" width="4.5" style="2" customWidth="1"/>
    <col min="53" max="53" width="43.19921875" style="2" customWidth="1"/>
    <col min="54" max="54" width="10.59765625" style="2" customWidth="1"/>
    <col min="55" max="55" width="13.09765625" style="2" customWidth="1"/>
    <col min="56" max="57" width="9" style="2" customWidth="1"/>
    <col min="58" max="58" width="9" style="2"/>
    <col min="59" max="68" width="8.59765625" style="2" customWidth="1"/>
    <col min="69" max="69" width="8.69921875" style="2" customWidth="1"/>
    <col min="70" max="73" width="8.59765625" style="2" customWidth="1"/>
    <col min="74" max="74" width="14.69921875" style="2" customWidth="1"/>
    <col min="75" max="75" width="4.19921875" style="2" customWidth="1"/>
    <col min="76" max="79" width="8.59765625" style="2" customWidth="1"/>
    <col min="80" max="80" width="14.69921875" style="2" customWidth="1"/>
    <col min="81" max="81" width="4.19921875" style="2" customWidth="1"/>
    <col min="82" max="85" width="8.59765625" style="2" customWidth="1"/>
    <col min="86" max="86" width="14.69921875" style="2" customWidth="1"/>
    <col min="87" max="87" width="4.19921875" style="2" customWidth="1"/>
    <col min="88" max="88" width="11" style="2" customWidth="1"/>
    <col min="89" max="89" width="9" style="2"/>
    <col min="90" max="90" width="13.69921875" style="2" customWidth="1"/>
    <col min="91" max="92" width="15.69921875" style="2" customWidth="1"/>
    <col min="93" max="94" width="14" style="2" bestFit="1" customWidth="1"/>
    <col min="95" max="95" width="21.19921875" style="2" bestFit="1" customWidth="1"/>
    <col min="96" max="96" width="15.19921875" style="2" customWidth="1"/>
    <col min="97" max="16384" width="9" style="2"/>
  </cols>
  <sheetData>
    <row r="1" spans="1:96" ht="60.75" customHeight="1" thickBot="1" x14ac:dyDescent="0.5">
      <c r="E1" s="423" t="s">
        <v>0</v>
      </c>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25"/>
      <c r="CC1" s="25"/>
      <c r="CD1" s="25"/>
      <c r="CE1" s="25"/>
      <c r="CF1" s="25"/>
      <c r="CG1" s="25"/>
      <c r="CH1" s="25"/>
      <c r="CI1" s="25"/>
    </row>
    <row r="2" spans="1:96" ht="29.7" customHeight="1" thickBot="1" x14ac:dyDescent="0.5">
      <c r="E2" s="47" t="s">
        <v>1</v>
      </c>
      <c r="F2" s="371" t="s">
        <v>174</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5">
      <c r="A3" s="408" t="s">
        <v>1</v>
      </c>
      <c r="B3" s="419" t="s">
        <v>3</v>
      </c>
      <c r="C3" s="419" t="s">
        <v>4</v>
      </c>
      <c r="D3" s="421" t="s">
        <v>5</v>
      </c>
      <c r="E3" s="410" t="s">
        <v>6</v>
      </c>
      <c r="F3" s="413" t="s">
        <v>7</v>
      </c>
      <c r="G3" s="416" t="s">
        <v>8</v>
      </c>
      <c r="H3" s="416" t="s">
        <v>9</v>
      </c>
      <c r="I3" s="416" t="s">
        <v>10</v>
      </c>
      <c r="J3" s="416" t="s">
        <v>11</v>
      </c>
      <c r="K3" s="390" t="s">
        <v>12</v>
      </c>
      <c r="L3" s="390" t="s">
        <v>13</v>
      </c>
      <c r="M3" s="390" t="s">
        <v>14</v>
      </c>
      <c r="N3" s="390" t="s">
        <v>15</v>
      </c>
      <c r="O3" s="393" t="s">
        <v>5713</v>
      </c>
      <c r="P3" s="381" t="s">
        <v>5714</v>
      </c>
      <c r="Q3" s="382"/>
      <c r="R3" s="382"/>
      <c r="S3" s="382"/>
      <c r="T3" s="382"/>
      <c r="U3" s="383"/>
      <c r="V3" s="428" t="s">
        <v>16</v>
      </c>
      <c r="W3" s="382"/>
      <c r="X3" s="383"/>
      <c r="Y3" s="428" t="s">
        <v>17</v>
      </c>
      <c r="Z3" s="382"/>
      <c r="AA3" s="428" t="s">
        <v>5715</v>
      </c>
      <c r="AB3" s="382"/>
      <c r="AC3" s="382"/>
      <c r="AD3" s="383"/>
      <c r="AE3" s="476" t="s">
        <v>5716</v>
      </c>
      <c r="AF3" s="477"/>
      <c r="AG3" s="477"/>
      <c r="AH3" s="478"/>
      <c r="AI3" s="473" t="s">
        <v>18</v>
      </c>
      <c r="AJ3" s="464" t="s">
        <v>19</v>
      </c>
      <c r="AK3" s="447"/>
      <c r="AL3" s="447"/>
      <c r="AM3" s="447"/>
      <c r="AN3" s="447"/>
      <c r="AO3" s="447"/>
      <c r="AP3" s="447"/>
      <c r="AQ3" s="447"/>
      <c r="AR3" s="447"/>
      <c r="AS3" s="447"/>
      <c r="AT3" s="447"/>
      <c r="AU3" s="447"/>
      <c r="AV3" s="447"/>
      <c r="AW3" s="447"/>
      <c r="AX3" s="447"/>
      <c r="AY3" s="447"/>
      <c r="AZ3" s="447"/>
      <c r="BA3" s="465"/>
      <c r="BB3" s="424" t="s">
        <v>20</v>
      </c>
      <c r="BC3" s="430" t="s">
        <v>21</v>
      </c>
      <c r="BD3" s="433" t="s">
        <v>22</v>
      </c>
      <c r="BE3" s="434"/>
      <c r="BF3" s="433" t="s">
        <v>5718</v>
      </c>
      <c r="BG3" s="436"/>
      <c r="BH3" s="436"/>
      <c r="BI3" s="437"/>
      <c r="BJ3" s="433" t="s">
        <v>5719</v>
      </c>
      <c r="BK3" s="436"/>
      <c r="BL3" s="436"/>
      <c r="BM3" s="437"/>
      <c r="BN3" s="433" t="s">
        <v>5720</v>
      </c>
      <c r="BO3" s="436"/>
      <c r="BP3" s="436"/>
      <c r="BQ3" s="437"/>
      <c r="BR3" s="433" t="s">
        <v>5736</v>
      </c>
      <c r="BS3" s="382"/>
      <c r="BT3" s="382"/>
      <c r="BU3" s="382"/>
      <c r="BV3" s="428" t="s">
        <v>5721</v>
      </c>
      <c r="BW3" s="434"/>
      <c r="BX3" s="433" t="s">
        <v>5722</v>
      </c>
      <c r="BY3" s="382"/>
      <c r="BZ3" s="382"/>
      <c r="CA3" s="382"/>
      <c r="CB3" s="428" t="s">
        <v>5723</v>
      </c>
      <c r="CC3" s="434"/>
      <c r="CD3" s="433" t="s">
        <v>5724</v>
      </c>
      <c r="CE3" s="436"/>
      <c r="CF3" s="436"/>
      <c r="CG3" s="437"/>
      <c r="CH3" s="433" t="s">
        <v>23</v>
      </c>
      <c r="CI3" s="434"/>
      <c r="CJ3" s="381" t="s">
        <v>24</v>
      </c>
      <c r="CK3" s="447"/>
      <c r="CL3" s="447"/>
      <c r="CM3" s="447"/>
      <c r="CN3" s="447"/>
      <c r="CO3" s="447"/>
      <c r="CP3" s="447"/>
      <c r="CQ3" s="382"/>
      <c r="CR3" s="434"/>
    </row>
    <row r="4" spans="1:96" s="6" customFormat="1" ht="66.45" customHeight="1" x14ac:dyDescent="0.45">
      <c r="A4" s="409"/>
      <c r="B4" s="420"/>
      <c r="C4" s="420"/>
      <c r="D4" s="422"/>
      <c r="E4" s="411"/>
      <c r="F4" s="414"/>
      <c r="G4" s="417"/>
      <c r="H4" s="417"/>
      <c r="I4" s="417"/>
      <c r="J4" s="417"/>
      <c r="K4" s="391"/>
      <c r="L4" s="391"/>
      <c r="M4" s="391"/>
      <c r="N4" s="391"/>
      <c r="O4" s="394"/>
      <c r="P4" s="384"/>
      <c r="Q4" s="385"/>
      <c r="R4" s="385"/>
      <c r="S4" s="385"/>
      <c r="T4" s="385"/>
      <c r="U4" s="386"/>
      <c r="V4" s="429"/>
      <c r="W4" s="385"/>
      <c r="X4" s="386"/>
      <c r="Y4" s="429"/>
      <c r="Z4" s="385"/>
      <c r="AA4" s="429"/>
      <c r="AB4" s="385"/>
      <c r="AC4" s="385"/>
      <c r="AD4" s="386"/>
      <c r="AE4" s="479"/>
      <c r="AF4" s="480"/>
      <c r="AG4" s="480"/>
      <c r="AH4" s="481"/>
      <c r="AI4" s="474"/>
      <c r="AJ4" s="466"/>
      <c r="AK4" s="467"/>
      <c r="AL4" s="467"/>
      <c r="AM4" s="467"/>
      <c r="AN4" s="467"/>
      <c r="AO4" s="467"/>
      <c r="AP4" s="467"/>
      <c r="AQ4" s="467"/>
      <c r="AR4" s="467"/>
      <c r="AS4" s="467"/>
      <c r="AT4" s="467"/>
      <c r="AU4" s="467"/>
      <c r="AV4" s="467"/>
      <c r="AW4" s="467"/>
      <c r="AX4" s="467"/>
      <c r="AY4" s="467"/>
      <c r="AZ4" s="467"/>
      <c r="BA4" s="468"/>
      <c r="BB4" s="425"/>
      <c r="BC4" s="431"/>
      <c r="BD4" s="384"/>
      <c r="BE4" s="435"/>
      <c r="BF4" s="438"/>
      <c r="BG4" s="439"/>
      <c r="BH4" s="439"/>
      <c r="BI4" s="440"/>
      <c r="BJ4" s="438"/>
      <c r="BK4" s="439"/>
      <c r="BL4" s="439"/>
      <c r="BM4" s="440"/>
      <c r="BN4" s="438"/>
      <c r="BO4" s="439"/>
      <c r="BP4" s="439"/>
      <c r="BQ4" s="440"/>
      <c r="BR4" s="384"/>
      <c r="BS4" s="385"/>
      <c r="BT4" s="385"/>
      <c r="BU4" s="385"/>
      <c r="BV4" s="429"/>
      <c r="BW4" s="435"/>
      <c r="BX4" s="384"/>
      <c r="BY4" s="385"/>
      <c r="BZ4" s="385"/>
      <c r="CA4" s="385"/>
      <c r="CB4" s="429"/>
      <c r="CC4" s="435"/>
      <c r="CD4" s="438"/>
      <c r="CE4" s="439"/>
      <c r="CF4" s="439"/>
      <c r="CG4" s="440"/>
      <c r="CH4" s="384"/>
      <c r="CI4" s="435"/>
      <c r="CJ4" s="384"/>
      <c r="CK4" s="385"/>
      <c r="CL4" s="385"/>
      <c r="CM4" s="385"/>
      <c r="CN4" s="385"/>
      <c r="CO4" s="385"/>
      <c r="CP4" s="385"/>
      <c r="CQ4" s="385"/>
      <c r="CR4" s="435"/>
    </row>
    <row r="5" spans="1:96" s="6" customFormat="1" ht="27.75" customHeight="1" x14ac:dyDescent="0.45">
      <c r="A5" s="409"/>
      <c r="B5" s="420"/>
      <c r="C5" s="420"/>
      <c r="D5" s="422"/>
      <c r="E5" s="411"/>
      <c r="F5" s="414"/>
      <c r="G5" s="417"/>
      <c r="H5" s="417"/>
      <c r="I5" s="417"/>
      <c r="J5" s="417"/>
      <c r="K5" s="391"/>
      <c r="L5" s="391"/>
      <c r="M5" s="391"/>
      <c r="N5" s="391"/>
      <c r="O5" s="394"/>
      <c r="P5" s="387"/>
      <c r="Q5" s="388"/>
      <c r="R5" s="388"/>
      <c r="S5" s="388"/>
      <c r="T5" s="388"/>
      <c r="U5" s="389"/>
      <c r="V5" s="429"/>
      <c r="W5" s="385"/>
      <c r="X5" s="386"/>
      <c r="Y5" s="485"/>
      <c r="Z5" s="388"/>
      <c r="AA5" s="429"/>
      <c r="AB5" s="385"/>
      <c r="AC5" s="385"/>
      <c r="AD5" s="386"/>
      <c r="AE5" s="479"/>
      <c r="AF5" s="480"/>
      <c r="AG5" s="480"/>
      <c r="AH5" s="481"/>
      <c r="AI5" s="474"/>
      <c r="AJ5" s="471" t="s">
        <v>25</v>
      </c>
      <c r="AK5" s="472"/>
      <c r="AL5" s="472"/>
      <c r="AM5" s="472"/>
      <c r="AN5" s="472"/>
      <c r="AO5" s="472"/>
      <c r="AP5" s="472"/>
      <c r="AQ5" s="472"/>
      <c r="AR5" s="472"/>
      <c r="AS5" s="472"/>
      <c r="AT5" s="472"/>
      <c r="AU5" s="472"/>
      <c r="AV5" s="472"/>
      <c r="AW5" s="472"/>
      <c r="AX5" s="472"/>
      <c r="AY5" s="472"/>
      <c r="AZ5" s="472"/>
      <c r="BA5" s="469" t="s">
        <v>5717</v>
      </c>
      <c r="BB5" s="426"/>
      <c r="BC5" s="431"/>
      <c r="BD5" s="494" t="s">
        <v>26</v>
      </c>
      <c r="BE5" s="496" t="s">
        <v>27</v>
      </c>
      <c r="BF5" s="443" t="s">
        <v>28</v>
      </c>
      <c r="BG5" s="445" t="s">
        <v>29</v>
      </c>
      <c r="BH5" s="445" t="s">
        <v>30</v>
      </c>
      <c r="BI5" s="441" t="s">
        <v>31</v>
      </c>
      <c r="BJ5" s="443" t="s">
        <v>28</v>
      </c>
      <c r="BK5" s="445" t="s">
        <v>29</v>
      </c>
      <c r="BL5" s="445" t="s">
        <v>30</v>
      </c>
      <c r="BM5" s="441" t="s">
        <v>31</v>
      </c>
      <c r="BN5" s="443" t="s">
        <v>28</v>
      </c>
      <c r="BO5" s="445" t="s">
        <v>29</v>
      </c>
      <c r="BP5" s="445" t="s">
        <v>30</v>
      </c>
      <c r="BQ5" s="441" t="s">
        <v>31</v>
      </c>
      <c r="BR5" s="443" t="s">
        <v>28</v>
      </c>
      <c r="BS5" s="445" t="s">
        <v>29</v>
      </c>
      <c r="BT5" s="445" t="s">
        <v>30</v>
      </c>
      <c r="BU5" s="488" t="s">
        <v>31</v>
      </c>
      <c r="BV5" s="429" t="str">
        <f>"["&amp;BU7&amp;"]
×
4,104千円"</f>
        <v>[64]
×
4,104千円</v>
      </c>
      <c r="BW5" s="435"/>
      <c r="BX5" s="443" t="s">
        <v>28</v>
      </c>
      <c r="BY5" s="445" t="s">
        <v>29</v>
      </c>
      <c r="BZ5" s="445" t="s">
        <v>30</v>
      </c>
      <c r="CA5" s="455" t="s">
        <v>31</v>
      </c>
      <c r="CB5" s="429" t="str">
        <f>"["&amp;CA7&amp;"]
×
2,052千円"</f>
        <v>[69]
×
2,052千円</v>
      </c>
      <c r="CC5" s="435"/>
      <c r="CD5" s="443" t="s">
        <v>28</v>
      </c>
      <c r="CE5" s="445" t="s">
        <v>29</v>
      </c>
      <c r="CF5" s="445" t="s">
        <v>30</v>
      </c>
      <c r="CG5" s="441" t="s">
        <v>31</v>
      </c>
      <c r="CH5" s="429" t="str">
        <f>"["&amp;BV7&amp;"]＋["&amp;CB7&amp;"]
－["&amp;AC7&amp;"]"</f>
        <v>[65]＋[70]
－[21]</v>
      </c>
      <c r="CI5" s="435"/>
      <c r="CJ5" s="457" t="s">
        <v>5725</v>
      </c>
      <c r="CK5" s="453" t="s">
        <v>32</v>
      </c>
      <c r="CL5" s="453" t="s">
        <v>33</v>
      </c>
      <c r="CM5" s="453" t="s">
        <v>34</v>
      </c>
      <c r="CN5" s="448" t="s">
        <v>35</v>
      </c>
      <c r="CO5" s="448" t="s">
        <v>5840</v>
      </c>
      <c r="CP5" s="450" t="s">
        <v>36</v>
      </c>
      <c r="CQ5" s="451"/>
      <c r="CR5" s="452"/>
    </row>
    <row r="6" spans="1:96" s="6" customFormat="1" ht="320.25" customHeight="1" thickBot="1" x14ac:dyDescent="0.5">
      <c r="A6" s="409"/>
      <c r="B6" s="420"/>
      <c r="C6" s="420"/>
      <c r="D6" s="422"/>
      <c r="E6" s="412"/>
      <c r="F6" s="415"/>
      <c r="G6" s="418"/>
      <c r="H6" s="418"/>
      <c r="I6" s="418"/>
      <c r="J6" s="418"/>
      <c r="K6" s="392"/>
      <c r="L6" s="392"/>
      <c r="M6" s="392"/>
      <c r="N6" s="392"/>
      <c r="O6" s="395"/>
      <c r="P6" s="404" t="s">
        <v>37</v>
      </c>
      <c r="Q6" s="403"/>
      <c r="R6" s="402" t="s">
        <v>38</v>
      </c>
      <c r="S6" s="403"/>
      <c r="T6" s="402" t="s">
        <v>39</v>
      </c>
      <c r="U6" s="405"/>
      <c r="V6" s="7" t="s">
        <v>40</v>
      </c>
      <c r="W6" s="8" t="s">
        <v>41</v>
      </c>
      <c r="X6" s="16" t="s">
        <v>42</v>
      </c>
      <c r="Y6" s="7" t="s">
        <v>43</v>
      </c>
      <c r="Z6" s="17" t="s">
        <v>44</v>
      </c>
      <c r="AA6" s="7" t="s">
        <v>40</v>
      </c>
      <c r="AB6" s="8" t="s">
        <v>41</v>
      </c>
      <c r="AC6" s="486" t="s">
        <v>45</v>
      </c>
      <c r="AD6" s="487"/>
      <c r="AE6" s="94" t="s">
        <v>46</v>
      </c>
      <c r="AF6" s="92" t="s">
        <v>47</v>
      </c>
      <c r="AG6" s="92" t="s">
        <v>48</v>
      </c>
      <c r="AH6" s="93" t="s">
        <v>49</v>
      </c>
      <c r="AI6" s="475"/>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0"/>
      <c r="BB6" s="427"/>
      <c r="BC6" s="432"/>
      <c r="BD6" s="495"/>
      <c r="BE6" s="497"/>
      <c r="BF6" s="444"/>
      <c r="BG6" s="446"/>
      <c r="BH6" s="446"/>
      <c r="BI6" s="442"/>
      <c r="BJ6" s="444"/>
      <c r="BK6" s="446"/>
      <c r="BL6" s="446"/>
      <c r="BM6" s="442"/>
      <c r="BN6" s="444"/>
      <c r="BO6" s="446"/>
      <c r="BP6" s="446"/>
      <c r="BQ6" s="442"/>
      <c r="BR6" s="444"/>
      <c r="BS6" s="446"/>
      <c r="BT6" s="446"/>
      <c r="BU6" s="489"/>
      <c r="BV6" s="459"/>
      <c r="BW6" s="460"/>
      <c r="BX6" s="444"/>
      <c r="BY6" s="446"/>
      <c r="BZ6" s="446"/>
      <c r="CA6" s="456"/>
      <c r="CB6" s="459"/>
      <c r="CC6" s="460"/>
      <c r="CD6" s="444"/>
      <c r="CE6" s="446"/>
      <c r="CF6" s="446"/>
      <c r="CG6" s="442"/>
      <c r="CH6" s="459"/>
      <c r="CI6" s="460"/>
      <c r="CJ6" s="458"/>
      <c r="CK6" s="454"/>
      <c r="CL6" s="454"/>
      <c r="CM6" s="454"/>
      <c r="CN6" s="449"/>
      <c r="CO6" s="449"/>
      <c r="CP6" s="33" t="s">
        <v>67</v>
      </c>
      <c r="CQ6" s="33" t="s">
        <v>68</v>
      </c>
      <c r="CR6" s="32" t="s">
        <v>69</v>
      </c>
    </row>
    <row r="7" spans="1:96" s="336" customFormat="1" ht="20.25" customHeight="1" x14ac:dyDescent="0.45">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398">
        <f>IF(P8="","",COUNTIFS($F8:P8,"&lt;&gt;"&amp;""))</f>
        <v>11</v>
      </c>
      <c r="Q7" s="399"/>
      <c r="R7" s="401">
        <f>IF(R8="","",COUNTIFS($F8:R8,"&lt;&gt;"&amp;""))</f>
        <v>12</v>
      </c>
      <c r="S7" s="399"/>
      <c r="T7" s="401">
        <f>IF(T8="","",COUNTIFS($F8:T8,"&lt;&gt;"&amp;""))</f>
        <v>13</v>
      </c>
      <c r="U7" s="407"/>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92">
        <f>IF(AC8="","",COUNTIFS($F8:AC8,"&lt;&gt;"&amp;""))</f>
        <v>21</v>
      </c>
      <c r="AD7" s="493"/>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498">
        <f>IF(BV8="","",COUNTIFS($F8:BV8,"&lt;&gt;"&amp;""))</f>
        <v>65</v>
      </c>
      <c r="BW7" s="499"/>
      <c r="BX7" s="331">
        <f>IF(BX8="","",COUNTIFS($F8:BX8,"&lt;&gt;"&amp;""))</f>
        <v>66</v>
      </c>
      <c r="BY7" s="323">
        <f>IF(BY8="","",COUNTIFS($F8:BY8,"&lt;&gt;"&amp;""))</f>
        <v>67</v>
      </c>
      <c r="BZ7" s="323">
        <f>IF(BZ8="","",COUNTIFS($F8:BZ8,"&lt;&gt;"&amp;""))</f>
        <v>68</v>
      </c>
      <c r="CA7" s="328">
        <f>IF(CA8="","",COUNTIFS($F8:CA8,"&lt;&gt;"&amp;""))</f>
        <v>69</v>
      </c>
      <c r="CB7" s="498">
        <f>IF(CB8="","",COUNTIFS($F8:CB8,"&lt;&gt;"&amp;""))</f>
        <v>70</v>
      </c>
      <c r="CC7" s="499"/>
      <c r="CD7" s="331">
        <f>IF(CD8="","",COUNTIFS($F8:CD8,"&lt;&gt;"&amp;""))</f>
        <v>71</v>
      </c>
      <c r="CE7" s="323">
        <f>IF(CE8="","",COUNTIFS($F8:CE8,"&lt;&gt;"&amp;""))</f>
        <v>72</v>
      </c>
      <c r="CF7" s="323">
        <f>IF(CF8="","",COUNTIFS($F8:CF8,"&lt;&gt;"&amp;""))</f>
        <v>73</v>
      </c>
      <c r="CG7" s="333">
        <f>IF(CG8="","",COUNTIFS($F8:CG8,"&lt;&gt;"&amp;""))</f>
        <v>74</v>
      </c>
      <c r="CH7" s="498">
        <f>IF(CH8="","",COUNTIFS($F8:CH8,"&lt;&gt;"&amp;""))</f>
        <v>75</v>
      </c>
      <c r="CI7" s="499"/>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5">
      <c r="A8" s="337"/>
      <c r="B8" s="338"/>
      <c r="C8" s="339"/>
      <c r="D8" s="340"/>
      <c r="E8" s="337"/>
      <c r="F8" s="339" t="s">
        <v>70</v>
      </c>
      <c r="G8" s="339" t="s">
        <v>71</v>
      </c>
      <c r="H8" s="341" t="s">
        <v>70</v>
      </c>
      <c r="I8" s="341" t="s">
        <v>71</v>
      </c>
      <c r="J8" s="341" t="s">
        <v>71</v>
      </c>
      <c r="K8" s="341" t="s">
        <v>72</v>
      </c>
      <c r="L8" s="339" t="s">
        <v>73</v>
      </c>
      <c r="M8" s="339" t="s">
        <v>73</v>
      </c>
      <c r="N8" s="339" t="s">
        <v>74</v>
      </c>
      <c r="O8" s="340" t="s">
        <v>74</v>
      </c>
      <c r="P8" s="396" t="s">
        <v>75</v>
      </c>
      <c r="Q8" s="397"/>
      <c r="R8" s="400" t="s">
        <v>75</v>
      </c>
      <c r="S8" s="397"/>
      <c r="T8" s="400" t="s">
        <v>75</v>
      </c>
      <c r="U8" s="406"/>
      <c r="V8" s="344" t="s">
        <v>73</v>
      </c>
      <c r="W8" s="345" t="s">
        <v>75</v>
      </c>
      <c r="X8" s="346" t="s">
        <v>75</v>
      </c>
      <c r="Y8" s="347" t="s">
        <v>73</v>
      </c>
      <c r="Z8" s="343" t="s">
        <v>75</v>
      </c>
      <c r="AA8" s="344" t="s">
        <v>73</v>
      </c>
      <c r="AB8" s="345" t="s">
        <v>75</v>
      </c>
      <c r="AC8" s="490" t="s">
        <v>75</v>
      </c>
      <c r="AD8" s="491"/>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500" t="s">
        <v>74</v>
      </c>
      <c r="BW8" s="501"/>
      <c r="BX8" s="350" t="s">
        <v>75</v>
      </c>
      <c r="BY8" s="345" t="s">
        <v>75</v>
      </c>
      <c r="BZ8" s="345" t="s">
        <v>75</v>
      </c>
      <c r="CA8" s="347" t="s">
        <v>74</v>
      </c>
      <c r="CB8" s="500" t="s">
        <v>74</v>
      </c>
      <c r="CC8" s="501"/>
      <c r="CD8" s="350" t="s">
        <v>74</v>
      </c>
      <c r="CE8" s="345" t="s">
        <v>74</v>
      </c>
      <c r="CF8" s="345" t="s">
        <v>74</v>
      </c>
      <c r="CG8" s="351" t="s">
        <v>74</v>
      </c>
      <c r="CH8" s="500" t="s">
        <v>74</v>
      </c>
      <c r="CI8" s="501"/>
      <c r="CJ8" s="337" t="s">
        <v>73</v>
      </c>
      <c r="CK8" s="338" t="s">
        <v>73</v>
      </c>
      <c r="CL8" s="338" t="s">
        <v>73</v>
      </c>
      <c r="CM8" s="338" t="s">
        <v>73</v>
      </c>
      <c r="CN8" s="338" t="s">
        <v>73</v>
      </c>
      <c r="CO8" s="338" t="s">
        <v>73</v>
      </c>
      <c r="CP8" s="339" t="s">
        <v>73</v>
      </c>
      <c r="CQ8" s="339" t="s">
        <v>73</v>
      </c>
      <c r="CR8" s="340" t="s">
        <v>73</v>
      </c>
    </row>
    <row r="9" spans="1:96" s="284" customFormat="1" ht="40.200000000000003" customHeight="1" thickBot="1" x14ac:dyDescent="0.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200000000000003" customHeight="1" thickBot="1" x14ac:dyDescent="0.5">
      <c r="A10" s="71">
        <f>VLOOKUP($F$2,選択肢用データ!$A$5:$B$52,2,FALSE)</f>
        <v>45</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200000000000003" customHeight="1" x14ac:dyDescent="0.45">
      <c r="A11" s="285"/>
      <c r="B11" s="286"/>
      <c r="C11" s="286"/>
      <c r="E11" s="378" t="s">
        <v>5843</v>
      </c>
      <c r="F11" s="378"/>
      <c r="G11" s="378"/>
      <c r="H11" s="378"/>
      <c r="I11" s="378"/>
      <c r="J11" s="378"/>
      <c r="K11" s="288"/>
      <c r="L11" s="289"/>
      <c r="M11" s="288"/>
      <c r="N11" s="288"/>
      <c r="O11" s="288"/>
      <c r="P11" s="290"/>
      <c r="Q11" s="290"/>
      <c r="R11" s="290"/>
      <c r="S11" s="290"/>
      <c r="T11" s="290"/>
      <c r="U11" s="290"/>
      <c r="V11" s="291"/>
      <c r="W11" s="292"/>
      <c r="X11" s="292"/>
      <c r="Y11" s="293"/>
      <c r="Z11" s="294"/>
      <c r="AA11" s="461" t="str">
        <f>IF(AND(AA10="有",OR(AB10&lt;=0,AC10&lt;=1140)),"◆申請した、又は申請予定の場合、必ず申請病床数と支給額も記載してください。","")</f>
        <v/>
      </c>
      <c r="AB11" s="462"/>
      <c r="AC11" s="462"/>
      <c r="AD11" s="463"/>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482" t="str">
        <f>IF(OR(BM10&gt;=BI10,BJ10&gt;BF10,BK10&gt;BG10,BL10&gt;BH10),"◆Aの病床数＞Bの病床数
　としてください。","")</f>
        <v>◆Aの病床数＞Bの病床数
　としてください。</v>
      </c>
      <c r="BK11" s="483"/>
      <c r="BL11" s="483"/>
      <c r="BM11" s="484"/>
      <c r="BN11" s="293"/>
      <c r="BO11" s="293"/>
      <c r="BP11" s="293"/>
      <c r="BQ11" s="293"/>
      <c r="BR11" s="482" t="str">
        <f>IF(MIN(CD10:CF10)&lt;0,"◆削減した病床数より多い数を記載しています。
　病床種別ごとに、(A-B) ≧ (D+E)となるようにしてください。","")</f>
        <v/>
      </c>
      <c r="BS11" s="483"/>
      <c r="BT11" s="483"/>
      <c r="BU11" s="483"/>
      <c r="BV11" s="483"/>
      <c r="BW11" s="483"/>
      <c r="BX11" s="483"/>
      <c r="BY11" s="483"/>
      <c r="BZ11" s="483"/>
      <c r="CA11" s="483"/>
      <c r="CB11" s="483"/>
      <c r="CC11" s="484"/>
      <c r="CD11" s="293"/>
      <c r="CE11" s="293"/>
      <c r="CF11" s="293"/>
      <c r="CG11" s="293"/>
      <c r="CH11" s="294"/>
      <c r="CI11" s="293"/>
      <c r="CJ11" s="298"/>
      <c r="CK11" s="298"/>
      <c r="CL11" s="298"/>
      <c r="CM11" s="298"/>
      <c r="CN11" s="298"/>
      <c r="CO11" s="298"/>
      <c r="CP11" s="298"/>
      <c r="CQ11" s="298"/>
      <c r="CR11" s="298"/>
    </row>
    <row r="12" spans="1:96" s="288" customFormat="1" ht="21.6" x14ac:dyDescent="0.45">
      <c r="A12" s="299"/>
      <c r="B12" s="300"/>
      <c r="C12" s="300"/>
      <c r="E12" s="378" t="s">
        <v>5726</v>
      </c>
      <c r="F12" s="378"/>
      <c r="G12" s="378"/>
      <c r="H12" s="378"/>
      <c r="I12" s="378"/>
      <c r="J12" s="378"/>
      <c r="K12" s="378"/>
      <c r="L12" s="378"/>
      <c r="M12" s="378"/>
      <c r="N12" s="378"/>
      <c r="O12" s="378"/>
      <c r="P12" s="378"/>
      <c r="Q12" s="378"/>
      <c r="R12" s="378"/>
      <c r="S12" s="378"/>
      <c r="T12" s="378"/>
      <c r="U12" s="378"/>
      <c r="V12" s="378"/>
      <c r="W12" s="378"/>
      <c r="X12" s="378"/>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1.6" x14ac:dyDescent="0.45">
      <c r="A13" s="299"/>
      <c r="B13" s="300"/>
      <c r="C13" s="300"/>
      <c r="E13" s="378" t="s">
        <v>5727</v>
      </c>
      <c r="F13" s="379"/>
      <c r="G13" s="379"/>
      <c r="H13" s="379"/>
      <c r="I13" s="379"/>
      <c r="J13" s="379"/>
      <c r="K13" s="379"/>
      <c r="L13" s="379"/>
      <c r="M13" s="379"/>
      <c r="N13" s="379"/>
      <c r="O13" s="379"/>
      <c r="P13" s="379"/>
      <c r="Q13" s="379"/>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1.6" x14ac:dyDescent="0.45">
      <c r="A14" s="299"/>
      <c r="B14" s="300"/>
      <c r="C14" s="300"/>
      <c r="E14" s="380" t="s">
        <v>5728</v>
      </c>
      <c r="F14" s="380"/>
      <c r="G14" s="380"/>
      <c r="H14" s="380"/>
      <c r="I14" s="380"/>
      <c r="J14" s="380"/>
      <c r="K14" s="380"/>
      <c r="L14" s="380"/>
      <c r="M14" s="380"/>
      <c r="N14" s="380"/>
      <c r="O14" s="380"/>
      <c r="P14" s="380"/>
      <c r="Q14" s="380"/>
      <c r="R14" s="380"/>
      <c r="S14" s="380"/>
      <c r="T14" s="380"/>
      <c r="U14" s="380"/>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1.6" x14ac:dyDescent="0.45">
      <c r="A15" s="305"/>
      <c r="B15" s="305"/>
      <c r="C15" s="305"/>
      <c r="D15" s="305"/>
      <c r="E15" s="380" t="s">
        <v>5729</v>
      </c>
      <c r="F15" s="375"/>
      <c r="G15" s="375"/>
      <c r="H15" s="375"/>
      <c r="I15" s="375"/>
      <c r="J15" s="375"/>
      <c r="K15" s="375"/>
      <c r="L15" s="375"/>
      <c r="M15" s="375"/>
      <c r="N15" s="375"/>
      <c r="O15" s="375"/>
      <c r="P15" s="375"/>
      <c r="Q15" s="375"/>
      <c r="R15" s="375"/>
      <c r="S15" s="375"/>
      <c r="T15" s="375"/>
      <c r="U15" s="375"/>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5">
      <c r="E16" s="375" t="s">
        <v>5730</v>
      </c>
      <c r="F16" s="375"/>
      <c r="G16" s="375"/>
      <c r="H16" s="375"/>
      <c r="I16" s="375"/>
      <c r="J16" s="375"/>
      <c r="K16" s="375"/>
      <c r="L16" s="375"/>
      <c r="M16" s="375"/>
      <c r="N16" s="375"/>
      <c r="O16" s="375"/>
      <c r="P16" s="375"/>
      <c r="Q16" s="375"/>
      <c r="R16" s="375"/>
      <c r="S16" s="375"/>
      <c r="T16" s="375"/>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1.6" x14ac:dyDescent="0.45">
      <c r="F17" s="375" t="s">
        <v>5731</v>
      </c>
      <c r="G17" s="375"/>
      <c r="H17" s="375"/>
      <c r="I17" s="375"/>
      <c r="J17" s="375"/>
      <c r="K17" s="375"/>
      <c r="L17" s="375"/>
      <c r="M17" s="375"/>
      <c r="N17" s="375"/>
      <c r="O17" s="375"/>
      <c r="P17" s="375"/>
      <c r="Q17" s="306"/>
      <c r="R17" s="306"/>
      <c r="S17" s="306"/>
      <c r="T17" s="306"/>
      <c r="U17" s="306"/>
    </row>
    <row r="18" spans="5:24" s="307" customFormat="1" ht="21.6" x14ac:dyDescent="0.45">
      <c r="F18" s="375" t="s">
        <v>5732</v>
      </c>
      <c r="G18" s="375"/>
      <c r="H18" s="375"/>
      <c r="I18" s="375"/>
      <c r="J18" s="375"/>
      <c r="K18" s="375"/>
      <c r="L18" s="375"/>
      <c r="M18" s="375"/>
      <c r="N18" s="375"/>
      <c r="O18" s="375"/>
      <c r="P18" s="375"/>
      <c r="Q18" s="306"/>
      <c r="R18" s="306"/>
      <c r="S18" s="306"/>
      <c r="T18" s="306"/>
      <c r="U18" s="306"/>
    </row>
    <row r="19" spans="5:24" s="307" customFormat="1" ht="18.75" customHeight="1" x14ac:dyDescent="0.45">
      <c r="E19" s="375" t="s">
        <v>5733</v>
      </c>
      <c r="F19" s="375"/>
      <c r="G19" s="375"/>
      <c r="H19" s="375"/>
      <c r="I19" s="375"/>
      <c r="J19" s="375"/>
      <c r="K19" s="375"/>
      <c r="L19" s="375"/>
      <c r="M19" s="375"/>
      <c r="N19" s="375"/>
      <c r="O19" s="375"/>
      <c r="P19" s="375"/>
      <c r="Q19" s="375"/>
      <c r="R19" s="3"/>
      <c r="S19" s="3"/>
      <c r="T19" s="3"/>
      <c r="U19" s="3"/>
      <c r="V19" s="2"/>
      <c r="W19" s="2"/>
      <c r="X19" s="2"/>
    </row>
    <row r="20" spans="5:24" ht="168.75" customHeight="1" x14ac:dyDescent="0.45">
      <c r="E20" s="376" t="s">
        <v>5734</v>
      </c>
      <c r="F20" s="377"/>
      <c r="G20" s="377"/>
      <c r="H20" s="377"/>
      <c r="I20" s="377"/>
      <c r="J20" s="377"/>
      <c r="K20" s="377"/>
      <c r="L20" s="377"/>
      <c r="M20" s="377"/>
      <c r="N20" s="377"/>
      <c r="O20" s="377"/>
      <c r="P20" s="377"/>
      <c r="Q20" s="377"/>
      <c r="R20" s="377"/>
    </row>
    <row r="21" spans="5:24" ht="18.75" customHeight="1" x14ac:dyDescent="0.45">
      <c r="M21" s="1"/>
      <c r="N21" s="1"/>
      <c r="O21" s="1"/>
    </row>
    <row r="22" spans="5:24" ht="18.75" customHeight="1" x14ac:dyDescent="0.45">
      <c r="M22" s="1"/>
      <c r="N22" s="1"/>
      <c r="O22" s="1"/>
    </row>
    <row r="23" spans="5:24" ht="18.75" customHeight="1" x14ac:dyDescent="0.45">
      <c r="M23" s="1"/>
      <c r="N23" s="1"/>
      <c r="O23" s="1"/>
    </row>
    <row r="24" spans="5:24" ht="18.75" customHeight="1" x14ac:dyDescent="0.45">
      <c r="M24" s="1"/>
      <c r="N24" s="1"/>
      <c r="O24" s="1"/>
    </row>
    <row r="25" spans="5:24" ht="18.75" customHeight="1" x14ac:dyDescent="0.45">
      <c r="M25" s="1"/>
      <c r="N25" s="1"/>
      <c r="O25" s="1"/>
    </row>
    <row r="26" spans="5:24" ht="18.75" customHeight="1" x14ac:dyDescent="0.45">
      <c r="M26" s="1"/>
      <c r="N26" s="1"/>
      <c r="O26" s="1"/>
    </row>
    <row r="27" spans="5:24" ht="18.75" customHeight="1" x14ac:dyDescent="0.45">
      <c r="M27" s="1"/>
      <c r="N27" s="1"/>
      <c r="O27" s="1"/>
    </row>
    <row r="28" spans="5:24" ht="18.75" customHeight="1" x14ac:dyDescent="0.45">
      <c r="M28" s="1"/>
      <c r="N28" s="1"/>
      <c r="O28" s="1"/>
    </row>
    <row r="29" spans="5:24" ht="18.75" customHeight="1" x14ac:dyDescent="0.45">
      <c r="M29" s="1"/>
      <c r="N29" s="1"/>
      <c r="O29" s="1"/>
    </row>
    <row r="30" spans="5:24" ht="18.75" customHeight="1" x14ac:dyDescent="0.45">
      <c r="M30" s="1"/>
      <c r="N30" s="1"/>
      <c r="O30" s="1"/>
    </row>
    <row r="31" spans="5:24" ht="18.75" customHeight="1" x14ac:dyDescent="0.45">
      <c r="M31" s="1"/>
      <c r="N31" s="1"/>
      <c r="O31" s="1"/>
    </row>
    <row r="32" spans="5:24" ht="18.75" customHeight="1" x14ac:dyDescent="0.45">
      <c r="M32" s="1"/>
      <c r="N32" s="1"/>
      <c r="O32" s="1"/>
    </row>
    <row r="33" spans="13:17" ht="18.75" customHeight="1" x14ac:dyDescent="0.45">
      <c r="M33" s="1"/>
      <c r="N33" s="1"/>
      <c r="O33" s="1"/>
    </row>
    <row r="34" spans="13:17" ht="18.75" customHeight="1" x14ac:dyDescent="0.45">
      <c r="M34" s="4"/>
      <c r="N34" s="4"/>
      <c r="O34" s="4"/>
      <c r="P34" s="5"/>
      <c r="Q34" s="5"/>
    </row>
    <row r="35" spans="13:17" ht="18.75" customHeight="1" x14ac:dyDescent="0.45">
      <c r="M35" s="1"/>
      <c r="N35" s="1"/>
      <c r="O35" s="1"/>
    </row>
    <row r="36" spans="13:17" ht="18.75" customHeight="1" x14ac:dyDescent="0.45">
      <c r="M36" s="1"/>
      <c r="N36" s="1"/>
      <c r="O36" s="1"/>
    </row>
    <row r="37" spans="13:17" ht="18.75" customHeight="1" x14ac:dyDescent="0.45">
      <c r="M37" s="1"/>
      <c r="N37" s="1"/>
      <c r="O37" s="1"/>
    </row>
    <row r="38" spans="13:17" ht="18.75" customHeight="1" x14ac:dyDescent="0.45">
      <c r="M38" s="1"/>
      <c r="N38" s="1"/>
      <c r="O38" s="1"/>
    </row>
    <row r="39" spans="13:17" ht="18.75" customHeight="1" x14ac:dyDescent="0.45">
      <c r="M39" s="1"/>
      <c r="N39" s="1"/>
      <c r="O39" s="1"/>
    </row>
    <row r="40" spans="13:17" ht="18.75" customHeight="1" x14ac:dyDescent="0.45">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U1" activePane="topRight" state="frozen"/>
      <selection activeCell="K3" sqref="K3:AD6"/>
      <selection pane="topRight" activeCell="AH36" sqref="AH36"/>
    </sheetView>
  </sheetViews>
  <sheetFormatPr defaultColWidth="9" defaultRowHeight="18.75" customHeight="1" x14ac:dyDescent="0.45"/>
  <cols>
    <col min="1" max="1" width="9.19921875" style="96" customWidth="1"/>
    <col min="2" max="3" width="9.19921875" style="97" customWidth="1"/>
    <col min="4" max="4" width="9.19921875" style="98" customWidth="1"/>
    <col min="5" max="5" width="9.19921875" style="2" customWidth="1"/>
    <col min="6" max="6" width="31.19921875" style="2" customWidth="1"/>
    <col min="7" max="7" width="20.69921875" style="2" customWidth="1"/>
    <col min="8" max="8" width="18.69921875" style="2" customWidth="1"/>
    <col min="9" max="9" width="19.19921875" style="2" customWidth="1"/>
    <col min="10" max="11" width="22.69921875" style="2" customWidth="1"/>
    <col min="12" max="13" width="9.69921875" style="2" customWidth="1"/>
    <col min="14" max="19" width="7.69921875" style="2" bestFit="1" customWidth="1"/>
    <col min="20" max="20" width="7.69921875" style="2" customWidth="1"/>
    <col min="21" max="21" width="8.09765625" style="2" customWidth="1"/>
    <col min="22" max="22" width="9.19921875" style="2" bestFit="1" customWidth="1"/>
    <col min="23" max="23" width="28.5" style="2" bestFit="1" customWidth="1"/>
    <col min="24" max="24" width="15.5" style="30" customWidth="1"/>
    <col min="25" max="25" width="19.09765625" style="2" customWidth="1"/>
    <col min="26" max="26" width="19.19921875" style="2" customWidth="1"/>
    <col min="27" max="27" width="22.69921875" style="2" customWidth="1"/>
    <col min="28" max="28" width="25.69921875" style="2" bestFit="1" customWidth="1"/>
    <col min="29" max="34" width="7.69921875" style="2" bestFit="1" customWidth="1"/>
    <col min="35" max="35" width="9.19921875" style="2" bestFit="1" customWidth="1"/>
    <col min="36" max="36" width="7.69921875" style="2" customWidth="1"/>
    <col min="37" max="42" width="7.69921875" style="2" bestFit="1" customWidth="1"/>
    <col min="43" max="43" width="9.19921875" style="2" bestFit="1" customWidth="1"/>
    <col min="44" max="44" width="7.69921875" style="2" customWidth="1"/>
    <col min="45" max="50" width="7.69921875" style="2" bestFit="1" customWidth="1"/>
    <col min="51" max="51" width="9.19921875" style="2" bestFit="1" customWidth="1"/>
    <col min="52" max="52" width="7.69921875" style="2" customWidth="1"/>
    <col min="53" max="16384" width="9" style="2"/>
  </cols>
  <sheetData>
    <row r="1" spans="1:53" ht="55.5" customHeight="1" thickBot="1" x14ac:dyDescent="0.5">
      <c r="F1" s="31"/>
      <c r="G1" s="31"/>
      <c r="H1" s="423" t="s">
        <v>177</v>
      </c>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row>
    <row r="2" spans="1:53" s="6" customFormat="1" ht="68.25" customHeight="1" x14ac:dyDescent="0.45">
      <c r="A2" s="533" t="s">
        <v>1</v>
      </c>
      <c r="B2" s="536" t="s">
        <v>3</v>
      </c>
      <c r="C2" s="536" t="s">
        <v>4</v>
      </c>
      <c r="D2" s="539" t="s">
        <v>5</v>
      </c>
      <c r="E2" s="542" t="s">
        <v>6</v>
      </c>
      <c r="F2" s="545" t="s">
        <v>7</v>
      </c>
      <c r="G2" s="548" t="s">
        <v>178</v>
      </c>
      <c r="H2" s="549" t="s">
        <v>5835</v>
      </c>
      <c r="I2" s="477"/>
      <c r="J2" s="477"/>
      <c r="K2" s="477"/>
      <c r="L2" s="477"/>
      <c r="M2" s="477"/>
      <c r="N2" s="477"/>
      <c r="O2" s="477"/>
      <c r="P2" s="477"/>
      <c r="Q2" s="477"/>
      <c r="R2" s="477"/>
      <c r="S2" s="477"/>
      <c r="T2" s="477"/>
      <c r="U2" s="477"/>
      <c r="V2" s="477"/>
      <c r="W2" s="550"/>
      <c r="X2" s="28"/>
      <c r="Y2" s="549" t="s">
        <v>5833</v>
      </c>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550"/>
      <c r="BA2" s="23"/>
    </row>
    <row r="3" spans="1:53" s="6" customFormat="1" ht="68.25" customHeight="1" x14ac:dyDescent="0.45">
      <c r="A3" s="534"/>
      <c r="B3" s="537"/>
      <c r="C3" s="537"/>
      <c r="D3" s="540"/>
      <c r="E3" s="543"/>
      <c r="F3" s="546"/>
      <c r="G3" s="479"/>
      <c r="H3" s="509" t="s">
        <v>179</v>
      </c>
      <c r="I3" s="512" t="s">
        <v>5838</v>
      </c>
      <c r="J3" s="515" t="s">
        <v>5837</v>
      </c>
      <c r="K3" s="516"/>
      <c r="L3" s="517" t="s">
        <v>180</v>
      </c>
      <c r="M3" s="520" t="s">
        <v>5841</v>
      </c>
      <c r="N3" s="523" t="s">
        <v>5836</v>
      </c>
      <c r="O3" s="523"/>
      <c r="P3" s="523"/>
      <c r="Q3" s="523"/>
      <c r="R3" s="523"/>
      <c r="S3" s="523"/>
      <c r="T3" s="523"/>
      <c r="U3" s="523"/>
      <c r="V3" s="523" t="s">
        <v>181</v>
      </c>
      <c r="W3" s="524"/>
      <c r="X3" s="28"/>
      <c r="Y3" s="531" t="s">
        <v>179</v>
      </c>
      <c r="Z3" s="512" t="s">
        <v>5838</v>
      </c>
      <c r="AA3" s="523" t="s">
        <v>5837</v>
      </c>
      <c r="AB3" s="523"/>
      <c r="AC3" s="525" t="s">
        <v>182</v>
      </c>
      <c r="AD3" s="525"/>
      <c r="AE3" s="525"/>
      <c r="AF3" s="525"/>
      <c r="AG3" s="525"/>
      <c r="AH3" s="525"/>
      <c r="AI3" s="525"/>
      <c r="AJ3" s="524"/>
      <c r="AK3" s="523" t="s">
        <v>5735</v>
      </c>
      <c r="AL3" s="523"/>
      <c r="AM3" s="523"/>
      <c r="AN3" s="523"/>
      <c r="AO3" s="523"/>
      <c r="AP3" s="523"/>
      <c r="AQ3" s="523"/>
      <c r="AR3" s="524"/>
      <c r="AS3" s="525" t="s">
        <v>5842</v>
      </c>
      <c r="AT3" s="525"/>
      <c r="AU3" s="525"/>
      <c r="AV3" s="525"/>
      <c r="AW3" s="525"/>
      <c r="AX3" s="525"/>
      <c r="AY3" s="525"/>
      <c r="AZ3" s="524"/>
    </row>
    <row r="4" spans="1:53" s="6" customFormat="1" ht="78.75" customHeight="1" x14ac:dyDescent="0.45">
      <c r="A4" s="534"/>
      <c r="B4" s="537"/>
      <c r="C4" s="537"/>
      <c r="D4" s="540"/>
      <c r="E4" s="543"/>
      <c r="F4" s="546"/>
      <c r="G4" s="479"/>
      <c r="H4" s="510"/>
      <c r="I4" s="513"/>
      <c r="J4" s="513" t="s">
        <v>183</v>
      </c>
      <c r="K4" s="479" t="s">
        <v>5834</v>
      </c>
      <c r="L4" s="518"/>
      <c r="M4" s="521"/>
      <c r="N4" s="527" t="s">
        <v>184</v>
      </c>
      <c r="O4" s="26"/>
      <c r="P4" s="26"/>
      <c r="Q4" s="26"/>
      <c r="R4" s="26"/>
      <c r="S4" s="27"/>
      <c r="T4" s="529" t="s">
        <v>30</v>
      </c>
      <c r="U4" s="505" t="s">
        <v>31</v>
      </c>
      <c r="V4" s="505" t="s">
        <v>185</v>
      </c>
      <c r="W4" s="507" t="s">
        <v>5839</v>
      </c>
      <c r="X4" s="225"/>
      <c r="Y4" s="531"/>
      <c r="Z4" s="513"/>
      <c r="AA4" s="523" t="s">
        <v>183</v>
      </c>
      <c r="AB4" s="479" t="s">
        <v>5834</v>
      </c>
      <c r="AC4" s="503" t="s">
        <v>184</v>
      </c>
      <c r="AD4" s="34"/>
      <c r="AE4" s="34"/>
      <c r="AF4" s="34"/>
      <c r="AG4" s="34"/>
      <c r="AH4" s="35"/>
      <c r="AI4" s="505" t="s">
        <v>30</v>
      </c>
      <c r="AJ4" s="507" t="s">
        <v>31</v>
      </c>
      <c r="AK4" s="503" t="s">
        <v>184</v>
      </c>
      <c r="AL4" s="34"/>
      <c r="AM4" s="34"/>
      <c r="AN4" s="34"/>
      <c r="AO4" s="34"/>
      <c r="AP4" s="35"/>
      <c r="AQ4" s="505" t="s">
        <v>30</v>
      </c>
      <c r="AR4" s="507" t="s">
        <v>31</v>
      </c>
      <c r="AS4" s="503" t="s">
        <v>184</v>
      </c>
      <c r="AT4" s="34"/>
      <c r="AU4" s="34"/>
      <c r="AV4" s="34"/>
      <c r="AW4" s="34"/>
      <c r="AX4" s="35"/>
      <c r="AY4" s="505" t="s">
        <v>30</v>
      </c>
      <c r="AZ4" s="507" t="s">
        <v>31</v>
      </c>
    </row>
    <row r="5" spans="1:53" s="6" customFormat="1" ht="236.25" customHeight="1" thickBot="1" x14ac:dyDescent="0.5">
      <c r="A5" s="535"/>
      <c r="B5" s="538"/>
      <c r="C5" s="538"/>
      <c r="D5" s="541"/>
      <c r="E5" s="544"/>
      <c r="F5" s="547"/>
      <c r="G5" s="526"/>
      <c r="H5" s="511"/>
      <c r="I5" s="514"/>
      <c r="J5" s="514"/>
      <c r="K5" s="526"/>
      <c r="L5" s="519"/>
      <c r="M5" s="522"/>
      <c r="N5" s="528"/>
      <c r="O5" s="19" t="s">
        <v>186</v>
      </c>
      <c r="P5" s="20" t="s">
        <v>187</v>
      </c>
      <c r="Q5" s="20" t="s">
        <v>188</v>
      </c>
      <c r="R5" s="20" t="s">
        <v>189</v>
      </c>
      <c r="S5" s="21" t="s">
        <v>190</v>
      </c>
      <c r="T5" s="504"/>
      <c r="U5" s="506"/>
      <c r="V5" s="506"/>
      <c r="W5" s="508"/>
      <c r="X5" s="225"/>
      <c r="Y5" s="532"/>
      <c r="Z5" s="514"/>
      <c r="AA5" s="530"/>
      <c r="AB5" s="526"/>
      <c r="AC5" s="504"/>
      <c r="AD5" s="19" t="s">
        <v>186</v>
      </c>
      <c r="AE5" s="20" t="s">
        <v>187</v>
      </c>
      <c r="AF5" s="20" t="s">
        <v>188</v>
      </c>
      <c r="AG5" s="20" t="s">
        <v>189</v>
      </c>
      <c r="AH5" s="21" t="s">
        <v>190</v>
      </c>
      <c r="AI5" s="506"/>
      <c r="AJ5" s="508">
        <f t="shared" ref="AJ5" si="0">COLUMN(AJ5)-3</f>
        <v>33</v>
      </c>
      <c r="AK5" s="504"/>
      <c r="AL5" s="19" t="s">
        <v>186</v>
      </c>
      <c r="AM5" s="20" t="s">
        <v>187</v>
      </c>
      <c r="AN5" s="20" t="s">
        <v>188</v>
      </c>
      <c r="AO5" s="20" t="s">
        <v>189</v>
      </c>
      <c r="AP5" s="21" t="s">
        <v>190</v>
      </c>
      <c r="AQ5" s="506"/>
      <c r="AR5" s="508">
        <f t="shared" ref="AR5" si="1">COLUMN(AR5)-3</f>
        <v>41</v>
      </c>
      <c r="AS5" s="504"/>
      <c r="AT5" s="19" t="s">
        <v>186</v>
      </c>
      <c r="AU5" s="20" t="s">
        <v>187</v>
      </c>
      <c r="AV5" s="20" t="s">
        <v>188</v>
      </c>
      <c r="AW5" s="20" t="s">
        <v>189</v>
      </c>
      <c r="AX5" s="21" t="s">
        <v>190</v>
      </c>
      <c r="AY5" s="506"/>
      <c r="AZ5" s="508">
        <f t="shared" ref="AZ5" si="2">COLUMN(AZ5)-3</f>
        <v>49</v>
      </c>
    </row>
    <row r="6" spans="1:53" s="15" customFormat="1" ht="22.8" thickBot="1" x14ac:dyDescent="0.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2.2" x14ac:dyDescent="0.45">
      <c r="A7" s="113"/>
      <c r="B7" s="114"/>
      <c r="C7" s="114"/>
      <c r="D7" s="115"/>
      <c r="E7" s="116"/>
      <c r="F7" s="117" t="s">
        <v>74</v>
      </c>
      <c r="G7" s="191" t="s">
        <v>74</v>
      </c>
      <c r="H7" s="118" t="s">
        <v>5743</v>
      </c>
      <c r="I7" s="126" t="s">
        <v>72</v>
      </c>
      <c r="J7" s="117" t="s">
        <v>72</v>
      </c>
      <c r="K7" s="119" t="s">
        <v>73</v>
      </c>
      <c r="L7" s="129" t="s">
        <v>75</v>
      </c>
      <c r="M7" s="169" t="s">
        <v>72</v>
      </c>
      <c r="N7" s="120" t="s">
        <v>5744</v>
      </c>
      <c r="O7" s="121" t="s">
        <v>75</v>
      </c>
      <c r="P7" s="122" t="s">
        <v>75</v>
      </c>
      <c r="Q7" s="122" t="s">
        <v>75</v>
      </c>
      <c r="R7" s="122" t="s">
        <v>75</v>
      </c>
      <c r="S7" s="123" t="s">
        <v>75</v>
      </c>
      <c r="T7" s="117" t="s">
        <v>75</v>
      </c>
      <c r="U7" s="221" t="s">
        <v>74</v>
      </c>
      <c r="V7" s="120"/>
      <c r="W7" s="124"/>
      <c r="X7" s="189"/>
      <c r="Y7" s="118" t="s">
        <v>5743</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5">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5737</v>
      </c>
      <c r="F8" s="195" t="str">
        <f>IF($H8&lt;&gt;"",'【別添様式１】医療機関の基本的情報（医療機関→都道府県）'!F$9,"")</f>
        <v>〇〇〇病院</v>
      </c>
      <c r="G8" s="192" t="str">
        <f>IF($H8&lt;&gt;"",'【別添様式１】医療機関の基本的情報（医療機関→都道府県）'!G$9,"")</f>
        <v>12345678901</v>
      </c>
      <c r="H8" s="196" t="s">
        <v>5738</v>
      </c>
      <c r="I8" s="197" t="s">
        <v>5815</v>
      </c>
      <c r="J8" s="198" t="s">
        <v>5766</v>
      </c>
      <c r="K8" s="199"/>
      <c r="L8" s="200">
        <v>0.67900000000000005</v>
      </c>
      <c r="M8" s="201"/>
      <c r="N8" s="202">
        <f t="shared" ref="N8:N39" si="3">SUM(O8:S8)</f>
        <v>25</v>
      </c>
      <c r="O8" s="203"/>
      <c r="P8" s="204">
        <v>25</v>
      </c>
      <c r="Q8" s="204"/>
      <c r="R8" s="204"/>
      <c r="S8" s="205"/>
      <c r="T8" s="206"/>
      <c r="U8" s="207">
        <f t="shared" ref="U8:U39" si="4">N8+T8</f>
        <v>25</v>
      </c>
      <c r="V8" s="208" t="s">
        <v>5829</v>
      </c>
      <c r="W8" s="209"/>
      <c r="X8" s="210"/>
      <c r="Y8" s="211" t="s">
        <v>5738</v>
      </c>
      <c r="Z8" s="197" t="s">
        <v>5815</v>
      </c>
      <c r="AA8" s="198" t="s">
        <v>5828</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5">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5745</v>
      </c>
      <c r="F9" s="195" t="str">
        <f>IF($H9&lt;&gt;"",'【別添様式１】医療機関の基本的情報（医療機関→都道府県）'!F$9,"")</f>
        <v>〇〇〇病院</v>
      </c>
      <c r="G9" s="192" t="str">
        <f>IF($H9&lt;&gt;"",'【別添様式１】医療機関の基本的情報（医療機関→都道府県）'!G$9,"")</f>
        <v>12345678901</v>
      </c>
      <c r="H9" s="196" t="s">
        <v>5746</v>
      </c>
      <c r="I9" s="197" t="s">
        <v>5740</v>
      </c>
      <c r="J9" s="198" t="s">
        <v>5827</v>
      </c>
      <c r="K9" s="199" t="s">
        <v>5800</v>
      </c>
      <c r="L9" s="200"/>
      <c r="M9" s="201" t="s">
        <v>89</v>
      </c>
      <c r="N9" s="202">
        <f t="shared" si="3"/>
        <v>0</v>
      </c>
      <c r="O9" s="203"/>
      <c r="P9" s="204"/>
      <c r="Q9" s="204"/>
      <c r="R9" s="204"/>
      <c r="S9" s="205"/>
      <c r="T9" s="206">
        <v>20</v>
      </c>
      <c r="U9" s="207">
        <f t="shared" si="4"/>
        <v>20</v>
      </c>
      <c r="V9" s="208" t="s">
        <v>52</v>
      </c>
      <c r="W9" s="209"/>
      <c r="X9" s="210"/>
      <c r="Y9" s="211" t="s">
        <v>5746</v>
      </c>
      <c r="Z9" s="197" t="s">
        <v>5740</v>
      </c>
      <c r="AA9" s="198" t="s">
        <v>5827</v>
      </c>
      <c r="AB9" s="212" t="s">
        <v>5800</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50000000000003" customHeight="1" x14ac:dyDescent="0.45">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200000000000003" customHeight="1" x14ac:dyDescent="0.45">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200000000000003" customHeight="1" x14ac:dyDescent="0.45">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200000000000003" customHeight="1" x14ac:dyDescent="0.45">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200000000000003" customHeight="1" x14ac:dyDescent="0.45">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200000000000003" customHeight="1" x14ac:dyDescent="0.45">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200000000000003" customHeight="1" x14ac:dyDescent="0.45">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200000000000003" customHeight="1" x14ac:dyDescent="0.45">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200000000000003" customHeight="1" x14ac:dyDescent="0.45">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200000000000003" customHeight="1" x14ac:dyDescent="0.45">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200000000000003" customHeight="1" x14ac:dyDescent="0.45">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200000000000003" customHeight="1" x14ac:dyDescent="0.45">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200000000000003" customHeight="1" x14ac:dyDescent="0.45">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200000000000003" customHeight="1" x14ac:dyDescent="0.45">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200000000000003" customHeight="1" x14ac:dyDescent="0.45">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200000000000003" customHeight="1" x14ac:dyDescent="0.45">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200000000000003" customHeight="1" x14ac:dyDescent="0.45">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200000000000003" customHeight="1" x14ac:dyDescent="0.45">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200000000000003" customHeight="1" x14ac:dyDescent="0.45">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200000000000003" customHeight="1" x14ac:dyDescent="0.45">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200000000000003" customHeight="1" x14ac:dyDescent="0.45">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200000000000003" customHeight="1" x14ac:dyDescent="0.45">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200000000000003" customHeight="1" x14ac:dyDescent="0.45">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200000000000003" customHeight="1" x14ac:dyDescent="0.45">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200000000000003" customHeight="1" x14ac:dyDescent="0.45">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200000000000003" customHeight="1" x14ac:dyDescent="0.45">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200000000000003" customHeight="1" x14ac:dyDescent="0.45">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200000000000003" customHeight="1" x14ac:dyDescent="0.45">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200000000000003" customHeight="1" x14ac:dyDescent="0.45">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200000000000003" customHeight="1" thickBot="1" x14ac:dyDescent="0.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200000000000003" customHeight="1" thickTop="1" thickBot="1" x14ac:dyDescent="0.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5">
      <c r="A41" s="164"/>
      <c r="B41" s="165"/>
      <c r="C41" s="165"/>
      <c r="D41" s="166"/>
      <c r="F41" s="167"/>
      <c r="G41" s="167"/>
      <c r="H41" s="502" t="s">
        <v>191</v>
      </c>
      <c r="I41" s="502"/>
      <c r="J41" s="502"/>
      <c r="K41" s="502"/>
      <c r="L41" s="502"/>
      <c r="M41" s="502"/>
      <c r="N41" s="502"/>
      <c r="O41" s="502"/>
      <c r="P41" s="502"/>
      <c r="Q41" s="502"/>
      <c r="R41" s="502"/>
      <c r="S41" s="502"/>
      <c r="T41" s="502"/>
      <c r="U41" s="502"/>
      <c r="V41" s="502"/>
      <c r="W41" s="502"/>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5">
      <c r="N42" s="1"/>
      <c r="O42" s="1"/>
      <c r="P42" s="1"/>
      <c r="Q42" s="1"/>
      <c r="R42" s="1"/>
      <c r="S42" s="1"/>
      <c r="T42" s="1"/>
      <c r="U42" s="1"/>
      <c r="V42" s="1"/>
      <c r="W42" s="1"/>
      <c r="X42" s="29"/>
      <c r="AJ42" s="1"/>
      <c r="AR42" s="1"/>
      <c r="AZ42" s="1"/>
    </row>
    <row r="43" spans="1:52" ht="18.75" customHeight="1" x14ac:dyDescent="0.45">
      <c r="N43" s="1"/>
      <c r="O43" s="1"/>
      <c r="P43" s="1"/>
      <c r="Q43" s="1"/>
      <c r="R43" s="1"/>
      <c r="S43" s="1"/>
      <c r="T43" s="1"/>
      <c r="U43" s="1"/>
      <c r="V43" s="1"/>
      <c r="W43" s="1"/>
      <c r="X43" s="29"/>
      <c r="AJ43" s="1"/>
      <c r="AR43" s="1"/>
      <c r="AZ43" s="1"/>
    </row>
    <row r="44" spans="1:52" ht="18.75" customHeight="1" x14ac:dyDescent="0.45">
      <c r="N44" s="1"/>
      <c r="O44" s="1"/>
      <c r="P44" s="1"/>
      <c r="Q44" s="1"/>
      <c r="R44" s="1"/>
      <c r="S44" s="1"/>
      <c r="T44" s="1"/>
      <c r="U44" s="1"/>
      <c r="V44" s="1"/>
      <c r="W44" s="1"/>
      <c r="X44" s="29"/>
      <c r="AJ44" s="1"/>
      <c r="AR44" s="1"/>
      <c r="AZ44" s="1"/>
    </row>
    <row r="45" spans="1:52" ht="18.75" customHeight="1" x14ac:dyDescent="0.45">
      <c r="N45" s="1"/>
      <c r="O45" s="1"/>
      <c r="P45" s="1"/>
      <c r="Q45" s="1"/>
      <c r="R45" s="1"/>
      <c r="S45" s="1"/>
      <c r="T45" s="1"/>
      <c r="U45" s="1"/>
      <c r="V45" s="1"/>
      <c r="W45" s="1"/>
      <c r="X45" s="29"/>
      <c r="AJ45" s="1"/>
      <c r="AR45" s="1"/>
      <c r="AZ45" s="1"/>
    </row>
    <row r="46" spans="1:52" ht="18.75" customHeight="1" x14ac:dyDescent="0.45">
      <c r="N46" s="1"/>
      <c r="O46" s="1"/>
      <c r="P46" s="1"/>
      <c r="Q46" s="1"/>
      <c r="R46" s="1"/>
      <c r="S46" s="1"/>
      <c r="T46" s="1"/>
      <c r="U46" s="1"/>
      <c r="V46" s="1"/>
      <c r="W46" s="1"/>
      <c r="X46" s="29"/>
      <c r="AJ46" s="1"/>
      <c r="AR46" s="1"/>
      <c r="AZ46" s="1"/>
    </row>
    <row r="47" spans="1:52" ht="18.75" customHeight="1" x14ac:dyDescent="0.45">
      <c r="N47" s="1"/>
      <c r="O47" s="1"/>
      <c r="P47" s="1"/>
      <c r="Q47" s="1"/>
      <c r="R47" s="1"/>
      <c r="S47" s="1"/>
      <c r="T47" s="1"/>
      <c r="U47" s="1"/>
      <c r="V47" s="1"/>
      <c r="W47" s="1"/>
      <c r="X47" s="29"/>
      <c r="AJ47" s="1"/>
      <c r="AR47" s="1"/>
      <c r="AZ47" s="1"/>
    </row>
    <row r="48" spans="1:52" ht="18.75" customHeight="1" x14ac:dyDescent="0.45">
      <c r="N48" s="1"/>
      <c r="O48" s="1"/>
      <c r="P48" s="1"/>
      <c r="Q48" s="1"/>
      <c r="R48" s="1"/>
      <c r="S48" s="1"/>
      <c r="T48" s="1"/>
      <c r="U48" s="1"/>
      <c r="V48" s="1"/>
      <c r="W48" s="1"/>
      <c r="X48" s="29"/>
      <c r="AJ48" s="1"/>
      <c r="AR48" s="1"/>
      <c r="AZ48" s="1"/>
    </row>
    <row r="49" spans="14:52" ht="18.75" customHeight="1" x14ac:dyDescent="0.45">
      <c r="N49" s="1"/>
      <c r="O49" s="1"/>
      <c r="P49" s="1"/>
      <c r="Q49" s="1"/>
      <c r="R49" s="1"/>
      <c r="S49" s="1"/>
      <c r="T49" s="1"/>
      <c r="U49" s="1"/>
      <c r="V49" s="1"/>
      <c r="W49" s="1"/>
      <c r="X49" s="29"/>
      <c r="AJ49" s="1"/>
      <c r="AR49" s="1"/>
      <c r="AZ49" s="1"/>
    </row>
    <row r="50" spans="14:52" ht="18.75" customHeight="1" x14ac:dyDescent="0.45">
      <c r="N50" s="1"/>
      <c r="O50" s="1"/>
      <c r="P50" s="1"/>
      <c r="Q50" s="1"/>
      <c r="R50" s="1"/>
      <c r="S50" s="1"/>
      <c r="T50" s="1"/>
      <c r="U50" s="1"/>
      <c r="V50" s="1"/>
      <c r="W50" s="1"/>
      <c r="X50" s="29"/>
      <c r="AJ50" s="1"/>
      <c r="AR50" s="1"/>
      <c r="AZ50" s="1"/>
    </row>
    <row r="51" spans="14:52" ht="18.75" customHeight="1" x14ac:dyDescent="0.45">
      <c r="N51" s="1"/>
      <c r="O51" s="1"/>
      <c r="P51" s="1"/>
      <c r="Q51" s="1"/>
      <c r="R51" s="1"/>
      <c r="S51" s="1"/>
      <c r="T51" s="1"/>
      <c r="U51" s="1"/>
      <c r="V51" s="1"/>
      <c r="W51" s="1"/>
      <c r="X51" s="29"/>
      <c r="AJ51" s="1"/>
      <c r="AR51" s="1"/>
      <c r="AZ51" s="1"/>
    </row>
    <row r="52" spans="14:52" ht="18.75" customHeight="1" x14ac:dyDescent="0.45">
      <c r="N52" s="1"/>
      <c r="O52" s="1"/>
      <c r="P52" s="1"/>
      <c r="Q52" s="1"/>
      <c r="R52" s="1"/>
      <c r="S52" s="1"/>
      <c r="T52" s="1"/>
      <c r="U52" s="1"/>
      <c r="V52" s="1"/>
      <c r="W52" s="1"/>
      <c r="X52" s="29"/>
      <c r="AJ52" s="1"/>
      <c r="AR52" s="1"/>
      <c r="AZ52" s="1"/>
    </row>
    <row r="53" spans="14:52" ht="18.75" customHeight="1" x14ac:dyDescent="0.45">
      <c r="N53" s="1"/>
      <c r="O53" s="1"/>
      <c r="P53" s="1"/>
      <c r="Q53" s="1"/>
      <c r="R53" s="1"/>
      <c r="S53" s="1"/>
      <c r="T53" s="1"/>
      <c r="U53" s="1"/>
      <c r="V53" s="1"/>
      <c r="W53" s="1"/>
      <c r="X53" s="29"/>
      <c r="AJ53" s="1"/>
      <c r="AR53" s="1"/>
      <c r="AZ53" s="1"/>
    </row>
    <row r="54" spans="14:52" ht="18.75" customHeight="1" x14ac:dyDescent="0.45">
      <c r="N54" s="1"/>
      <c r="O54" s="1"/>
      <c r="P54" s="1"/>
      <c r="Q54" s="1"/>
      <c r="R54" s="1"/>
      <c r="S54" s="1"/>
      <c r="T54" s="1"/>
      <c r="U54" s="1"/>
      <c r="V54" s="1"/>
      <c r="W54" s="1"/>
      <c r="X54" s="29"/>
      <c r="AJ54" s="1"/>
      <c r="AR54" s="1"/>
      <c r="AZ54" s="1"/>
    </row>
    <row r="55" spans="14:52" ht="18.75" customHeight="1" x14ac:dyDescent="0.45">
      <c r="N55" s="1"/>
      <c r="O55" s="1"/>
      <c r="P55" s="1"/>
      <c r="Q55" s="1"/>
      <c r="R55" s="1"/>
      <c r="S55" s="1"/>
      <c r="T55" s="1"/>
      <c r="U55" s="1"/>
      <c r="V55" s="1"/>
      <c r="W55" s="1"/>
      <c r="X55" s="29"/>
      <c r="AJ55" s="1"/>
      <c r="AR55" s="1"/>
      <c r="AZ55" s="1"/>
    </row>
    <row r="56" spans="14:52" ht="18.75" customHeight="1" x14ac:dyDescent="0.45">
      <c r="N56" s="1"/>
      <c r="O56" s="1"/>
      <c r="P56" s="1"/>
      <c r="Q56" s="1"/>
      <c r="R56" s="1"/>
      <c r="S56" s="1"/>
      <c r="T56" s="1"/>
      <c r="U56" s="1"/>
      <c r="V56" s="1"/>
      <c r="W56" s="1"/>
      <c r="X56" s="29"/>
      <c r="AJ56" s="1"/>
      <c r="AR56" s="1"/>
      <c r="AZ56" s="1"/>
    </row>
    <row r="57" spans="14:52" ht="18.75" customHeight="1" x14ac:dyDescent="0.45">
      <c r="N57" s="1"/>
      <c r="O57" s="1"/>
      <c r="P57" s="1"/>
      <c r="Q57" s="1"/>
      <c r="R57" s="1"/>
      <c r="S57" s="1"/>
      <c r="T57" s="1"/>
      <c r="U57" s="1"/>
      <c r="V57" s="1"/>
      <c r="W57" s="1"/>
      <c r="X57" s="29"/>
      <c r="AJ57" s="1"/>
      <c r="AR57" s="1"/>
      <c r="AZ57" s="1"/>
    </row>
    <row r="58" spans="14:52" ht="18.75" customHeight="1" x14ac:dyDescent="0.45">
      <c r="N58" s="1"/>
      <c r="O58" s="1"/>
      <c r="P58" s="1"/>
      <c r="Q58" s="1"/>
      <c r="R58" s="1"/>
      <c r="S58" s="1"/>
      <c r="T58" s="1"/>
      <c r="U58" s="1"/>
      <c r="V58" s="1"/>
      <c r="W58" s="1"/>
      <c r="X58" s="29"/>
      <c r="AJ58" s="1"/>
      <c r="AR58" s="1"/>
      <c r="AZ58" s="1"/>
    </row>
    <row r="59" spans="14:52" ht="18.75" customHeight="1" x14ac:dyDescent="0.45">
      <c r="N59" s="1"/>
      <c r="O59" s="1"/>
      <c r="P59" s="1"/>
      <c r="Q59" s="1"/>
      <c r="R59" s="1"/>
      <c r="S59" s="1"/>
      <c r="T59" s="1"/>
      <c r="U59" s="1"/>
      <c r="V59" s="1"/>
      <c r="W59" s="1"/>
      <c r="X59" s="29"/>
      <c r="AJ59" s="1"/>
      <c r="AR59" s="1"/>
      <c r="AZ59" s="1"/>
    </row>
    <row r="60" spans="14:52" ht="18.75" customHeight="1" x14ac:dyDescent="0.45">
      <c r="N60" s="1"/>
      <c r="O60" s="1"/>
      <c r="P60" s="1"/>
      <c r="Q60" s="1"/>
      <c r="R60" s="1"/>
      <c r="S60" s="1"/>
      <c r="T60" s="1"/>
      <c r="U60" s="1"/>
      <c r="V60" s="1"/>
      <c r="W60" s="1"/>
      <c r="X60" s="29"/>
      <c r="AJ60" s="1"/>
      <c r="AR60" s="1"/>
      <c r="AZ60" s="1"/>
    </row>
    <row r="61" spans="14:52" ht="18.75" customHeight="1" x14ac:dyDescent="0.45">
      <c r="N61" s="1"/>
      <c r="O61" s="1"/>
      <c r="P61" s="1"/>
      <c r="Q61" s="1"/>
      <c r="R61" s="1"/>
      <c r="S61" s="1"/>
      <c r="T61" s="1"/>
      <c r="U61" s="1"/>
      <c r="V61" s="1"/>
      <c r="W61" s="1"/>
      <c r="X61" s="29"/>
      <c r="AJ61" s="1"/>
      <c r="AR61" s="1"/>
      <c r="AZ61" s="1"/>
    </row>
    <row r="62" spans="14:52" ht="18.75" customHeight="1" x14ac:dyDescent="0.45">
      <c r="N62" s="1"/>
      <c r="O62" s="1"/>
      <c r="P62" s="1"/>
      <c r="Q62" s="1"/>
      <c r="R62" s="1"/>
      <c r="S62" s="1"/>
      <c r="T62" s="1"/>
      <c r="U62" s="1"/>
      <c r="V62" s="1"/>
      <c r="W62" s="1"/>
      <c r="X62" s="29"/>
      <c r="AJ62" s="1"/>
      <c r="AR62" s="1"/>
      <c r="AZ62" s="1"/>
    </row>
    <row r="63" spans="14:52" ht="18.75" customHeight="1" x14ac:dyDescent="0.45">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69921875" defaultRowHeight="12" x14ac:dyDescent="0.45"/>
  <cols>
    <col min="1" max="1" width="7.69921875" style="36" bestFit="1" customWidth="1"/>
    <col min="2" max="2" width="4.5" style="41" bestFit="1" customWidth="1"/>
    <col min="3" max="4" width="6.19921875" style="41" customWidth="1"/>
    <col min="5" max="5" width="8.69921875" style="36"/>
    <col min="6" max="6" width="29.19921875" style="36" bestFit="1" customWidth="1"/>
    <col min="7" max="7" width="8.69921875" style="41"/>
    <col min="8" max="8" width="8.69921875" style="36"/>
    <col min="9" max="9" width="13.09765625" style="36" bestFit="1" customWidth="1"/>
    <col min="10" max="15" width="8.69921875" style="36"/>
    <col min="16" max="16" width="14.69921875" style="36" customWidth="1"/>
    <col min="17" max="16384" width="8.69921875" style="36"/>
  </cols>
  <sheetData>
    <row r="3" spans="1:17" s="38" customFormat="1" x14ac:dyDescent="0.45">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1.6" x14ac:dyDescent="0.45">
      <c r="A4" s="46" t="s">
        <v>196</v>
      </c>
      <c r="B4" s="42" t="s">
        <v>197</v>
      </c>
      <c r="C4" s="63" t="s">
        <v>198</v>
      </c>
      <c r="D4" s="63" t="s">
        <v>199</v>
      </c>
      <c r="F4" s="46" t="s">
        <v>200</v>
      </c>
      <c r="G4" s="42" t="s">
        <v>197</v>
      </c>
      <c r="I4" s="46" t="s">
        <v>196</v>
      </c>
      <c r="J4" s="42"/>
      <c r="M4" s="46" t="s">
        <v>196</v>
      </c>
      <c r="N4" s="42" t="s">
        <v>197</v>
      </c>
      <c r="P4" s="50" t="s">
        <v>196</v>
      </c>
      <c r="Q4" s="128" t="s">
        <v>197</v>
      </c>
    </row>
    <row r="5" spans="1:17" x14ac:dyDescent="0.45">
      <c r="A5" s="75" t="s">
        <v>5830</v>
      </c>
      <c r="B5" s="42"/>
      <c r="C5" s="42"/>
      <c r="D5" s="42"/>
      <c r="F5" s="46"/>
      <c r="G5" s="42"/>
      <c r="I5" s="76" t="s">
        <v>201</v>
      </c>
      <c r="J5" s="76" t="s">
        <v>199</v>
      </c>
      <c r="K5" s="76" t="s">
        <v>202</v>
      </c>
      <c r="M5" s="46"/>
      <c r="N5" s="42"/>
      <c r="P5" s="50"/>
      <c r="Q5" s="128"/>
    </row>
    <row r="6" spans="1:17" x14ac:dyDescent="0.45">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5">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5">
      <c r="A8" s="37" t="s">
        <v>207</v>
      </c>
      <c r="B8" s="40">
        <v>3</v>
      </c>
      <c r="C8" s="39">
        <f>COUNTIFS(医療圏と構想区域!$B$2:$B$1893,$A8)</f>
        <v>33</v>
      </c>
      <c r="D8" s="40">
        <f t="shared" ref="D8:D52" si="0">D7+C7</f>
        <v>228</v>
      </c>
      <c r="F8" s="37" t="s">
        <v>109</v>
      </c>
      <c r="G8" s="40">
        <v>3</v>
      </c>
      <c r="P8" s="39" t="s">
        <v>5817</v>
      </c>
      <c r="Q8" s="39">
        <v>3</v>
      </c>
    </row>
    <row r="9" spans="1:17" x14ac:dyDescent="0.45">
      <c r="A9" s="37" t="s">
        <v>137</v>
      </c>
      <c r="B9" s="40">
        <v>4</v>
      </c>
      <c r="C9" s="39">
        <f>COUNTIFS(医療圏と構想区域!$B$2:$B$1893,$A9)</f>
        <v>39</v>
      </c>
      <c r="D9" s="40">
        <f t="shared" si="0"/>
        <v>261</v>
      </c>
      <c r="F9" s="37" t="s">
        <v>110</v>
      </c>
      <c r="G9" s="40">
        <v>4</v>
      </c>
      <c r="P9" s="39" t="s">
        <v>5818</v>
      </c>
      <c r="Q9" s="39">
        <v>4</v>
      </c>
    </row>
    <row r="10" spans="1:17" x14ac:dyDescent="0.45">
      <c r="A10" s="37" t="s">
        <v>2</v>
      </c>
      <c r="B10" s="40">
        <v>5</v>
      </c>
      <c r="C10" s="39">
        <f>COUNTIFS(医療圏と構想区域!$B$2:$B$1893,$A10)</f>
        <v>25</v>
      </c>
      <c r="D10" s="40">
        <f t="shared" si="0"/>
        <v>300</v>
      </c>
      <c r="F10" s="37" t="s">
        <v>111</v>
      </c>
      <c r="G10" s="40">
        <v>5</v>
      </c>
      <c r="P10" s="39" t="s">
        <v>5740</v>
      </c>
      <c r="Q10" s="39">
        <v>5</v>
      </c>
    </row>
    <row r="11" spans="1:17" x14ac:dyDescent="0.45">
      <c r="A11" s="37" t="s">
        <v>138</v>
      </c>
      <c r="B11" s="40">
        <v>6</v>
      </c>
      <c r="C11" s="39">
        <f>COUNTIFS(医療圏と構想区域!$B$2:$B$1893,$A11)</f>
        <v>35</v>
      </c>
      <c r="D11" s="40">
        <f t="shared" si="0"/>
        <v>325</v>
      </c>
      <c r="F11" s="37" t="s">
        <v>112</v>
      </c>
      <c r="G11" s="40">
        <v>6</v>
      </c>
      <c r="P11" s="39" t="s">
        <v>5741</v>
      </c>
      <c r="Q11" s="39">
        <v>6</v>
      </c>
    </row>
    <row r="12" spans="1:17" x14ac:dyDescent="0.45">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5">
      <c r="A13" s="37" t="s">
        <v>140</v>
      </c>
      <c r="B13" s="40">
        <v>8</v>
      </c>
      <c r="C13" s="39">
        <f>COUNTIFS(医療圏と構想区域!$B$2:$B$1893,$A13)</f>
        <v>44</v>
      </c>
      <c r="D13" s="40">
        <f t="shared" si="0"/>
        <v>419</v>
      </c>
      <c r="F13" s="37" t="s">
        <v>1</v>
      </c>
      <c r="G13" s="40">
        <v>8</v>
      </c>
      <c r="I13" s="39" t="s">
        <v>203</v>
      </c>
      <c r="J13" s="37"/>
      <c r="K13" s="39"/>
    </row>
    <row r="14" spans="1:17" x14ac:dyDescent="0.45">
      <c r="A14" s="37" t="s">
        <v>141</v>
      </c>
      <c r="B14" s="40">
        <v>9</v>
      </c>
      <c r="C14" s="39">
        <f>COUNTIFS(医療圏と構想区域!$B$2:$B$1893,$A14)</f>
        <v>25</v>
      </c>
      <c r="D14" s="40">
        <f t="shared" si="0"/>
        <v>463</v>
      </c>
      <c r="F14" s="37" t="s">
        <v>113</v>
      </c>
      <c r="G14" s="40">
        <v>9</v>
      </c>
      <c r="I14" s="39" t="s">
        <v>203</v>
      </c>
      <c r="J14" s="37" t="s">
        <v>210</v>
      </c>
      <c r="K14" s="39">
        <v>1</v>
      </c>
    </row>
    <row r="15" spans="1:17" x14ac:dyDescent="0.45">
      <c r="A15" s="37" t="s">
        <v>142</v>
      </c>
      <c r="B15" s="40">
        <v>10</v>
      </c>
      <c r="C15" s="39">
        <f>COUNTIFS(医療圏と構想区域!$B$2:$B$1893,$A15)</f>
        <v>35</v>
      </c>
      <c r="D15" s="40">
        <f t="shared" si="0"/>
        <v>488</v>
      </c>
      <c r="F15" s="37" t="s">
        <v>114</v>
      </c>
      <c r="G15" s="40">
        <v>10</v>
      </c>
      <c r="I15" s="39" t="s">
        <v>206</v>
      </c>
      <c r="J15" s="37"/>
      <c r="K15" s="39"/>
    </row>
    <row r="16" spans="1:17" x14ac:dyDescent="0.45">
      <c r="A16" s="37" t="s">
        <v>143</v>
      </c>
      <c r="B16" s="40">
        <v>11</v>
      </c>
      <c r="C16" s="39">
        <f>COUNTIFS(医療圏と構想区域!$B$2:$B$1893,$A16)</f>
        <v>72</v>
      </c>
      <c r="D16" s="40">
        <f t="shared" si="0"/>
        <v>523</v>
      </c>
      <c r="F16" s="37" t="s">
        <v>115</v>
      </c>
      <c r="G16" s="40">
        <v>11</v>
      </c>
      <c r="I16" s="39" t="s">
        <v>206</v>
      </c>
      <c r="J16" s="37" t="s">
        <v>211</v>
      </c>
      <c r="K16" s="39">
        <v>2</v>
      </c>
    </row>
    <row r="17" spans="1:11" x14ac:dyDescent="0.45">
      <c r="A17" s="37" t="s">
        <v>144</v>
      </c>
      <c r="B17" s="40">
        <v>12</v>
      </c>
      <c r="C17" s="39">
        <f>COUNTIFS(医療圏と構想区域!$B$2:$B$1893,$A17)</f>
        <v>59</v>
      </c>
      <c r="D17" s="40">
        <f t="shared" si="0"/>
        <v>595</v>
      </c>
      <c r="F17" s="37" t="s">
        <v>116</v>
      </c>
      <c r="G17" s="40">
        <v>12</v>
      </c>
      <c r="I17" s="39" t="s">
        <v>206</v>
      </c>
      <c r="J17" s="37" t="s">
        <v>93</v>
      </c>
      <c r="K17" s="39">
        <v>3</v>
      </c>
    </row>
    <row r="18" spans="1:11" x14ac:dyDescent="0.45">
      <c r="A18" s="37" t="s">
        <v>212</v>
      </c>
      <c r="B18" s="40">
        <v>13</v>
      </c>
      <c r="C18" s="39">
        <f>COUNTIFS(医療圏と構想区域!$B$2:$B$1893,$A18)</f>
        <v>62</v>
      </c>
      <c r="D18" s="40">
        <f t="shared" si="0"/>
        <v>654</v>
      </c>
      <c r="F18" s="37" t="s">
        <v>117</v>
      </c>
      <c r="G18" s="40">
        <v>13</v>
      </c>
      <c r="I18" s="39" t="s">
        <v>206</v>
      </c>
      <c r="J18" s="37" t="s">
        <v>213</v>
      </c>
      <c r="K18" s="39">
        <v>4</v>
      </c>
    </row>
    <row r="19" spans="1:11" x14ac:dyDescent="0.45">
      <c r="A19" s="37" t="s">
        <v>145</v>
      </c>
      <c r="B19" s="40">
        <v>14</v>
      </c>
      <c r="C19" s="39">
        <f>COUNTIFS(医療圏と構想区域!$B$2:$B$1893,$A19)</f>
        <v>58</v>
      </c>
      <c r="D19" s="40">
        <f t="shared" si="0"/>
        <v>716</v>
      </c>
      <c r="F19" s="37" t="s">
        <v>118</v>
      </c>
      <c r="G19" s="40">
        <v>14</v>
      </c>
    </row>
    <row r="20" spans="1:11" x14ac:dyDescent="0.45">
      <c r="A20" s="37" t="s">
        <v>146</v>
      </c>
      <c r="B20" s="40">
        <v>15</v>
      </c>
      <c r="C20" s="39">
        <f>COUNTIFS(医療圏と構想区域!$B$2:$B$1893,$A20)</f>
        <v>37</v>
      </c>
      <c r="D20" s="40">
        <f t="shared" si="0"/>
        <v>774</v>
      </c>
      <c r="F20" s="37" t="s">
        <v>119</v>
      </c>
      <c r="G20" s="40">
        <v>15</v>
      </c>
    </row>
    <row r="21" spans="1:11" x14ac:dyDescent="0.45">
      <c r="A21" s="37" t="s">
        <v>147</v>
      </c>
      <c r="B21" s="40">
        <v>16</v>
      </c>
      <c r="C21" s="39">
        <f>COUNTIFS(医療圏と構想区域!$B$2:$B$1893,$A21)</f>
        <v>15</v>
      </c>
      <c r="D21" s="40">
        <f t="shared" si="0"/>
        <v>811</v>
      </c>
      <c r="F21" s="37" t="s">
        <v>120</v>
      </c>
      <c r="G21" s="40">
        <v>16</v>
      </c>
    </row>
    <row r="22" spans="1:11" x14ac:dyDescent="0.45">
      <c r="A22" s="37" t="s">
        <v>148</v>
      </c>
      <c r="B22" s="40">
        <v>17</v>
      </c>
      <c r="C22" s="39">
        <f>COUNTIFS(医療圏と構想区域!$B$2:$B$1893,$A22)</f>
        <v>19</v>
      </c>
      <c r="D22" s="40">
        <f t="shared" si="0"/>
        <v>826</v>
      </c>
      <c r="F22" s="37" t="s">
        <v>121</v>
      </c>
      <c r="G22" s="40">
        <v>17</v>
      </c>
    </row>
    <row r="23" spans="1:11" x14ac:dyDescent="0.45">
      <c r="A23" s="37" t="s">
        <v>149</v>
      </c>
      <c r="B23" s="40">
        <v>18</v>
      </c>
      <c r="C23" s="39">
        <f>COUNTIFS(医療圏と構想区域!$B$2:$B$1893,$A23)</f>
        <v>17</v>
      </c>
      <c r="D23" s="40">
        <f t="shared" si="0"/>
        <v>845</v>
      </c>
      <c r="F23" s="37" t="s">
        <v>122</v>
      </c>
      <c r="G23" s="40">
        <v>18</v>
      </c>
    </row>
    <row r="24" spans="1:11" x14ac:dyDescent="0.45">
      <c r="A24" s="37" t="s">
        <v>150</v>
      </c>
      <c r="B24" s="40">
        <v>19</v>
      </c>
      <c r="C24" s="39">
        <f>COUNTIFS(医療圏と構想区域!$B$2:$B$1893,$A24)</f>
        <v>27</v>
      </c>
      <c r="D24" s="40">
        <f t="shared" si="0"/>
        <v>862</v>
      </c>
      <c r="F24" s="37" t="s">
        <v>123</v>
      </c>
      <c r="G24" s="40">
        <v>19</v>
      </c>
    </row>
    <row r="25" spans="1:11" x14ac:dyDescent="0.45">
      <c r="A25" s="37" t="s">
        <v>151</v>
      </c>
      <c r="B25" s="40">
        <v>20</v>
      </c>
      <c r="C25" s="39">
        <f>COUNTIFS(医療圏と構想区域!$B$2:$B$1893,$A25)</f>
        <v>77</v>
      </c>
      <c r="D25" s="40">
        <f t="shared" si="0"/>
        <v>889</v>
      </c>
      <c r="F25" s="37" t="s">
        <v>86</v>
      </c>
      <c r="G25" s="40">
        <v>20</v>
      </c>
    </row>
    <row r="26" spans="1:11" x14ac:dyDescent="0.45">
      <c r="A26" s="37" t="s">
        <v>152</v>
      </c>
      <c r="B26" s="40">
        <v>21</v>
      </c>
      <c r="C26" s="39">
        <f>COUNTIFS(医療圏と構想区域!$B$2:$B$1893,$A26)</f>
        <v>42</v>
      </c>
      <c r="D26" s="40">
        <f t="shared" si="0"/>
        <v>966</v>
      </c>
      <c r="F26" s="37" t="s">
        <v>124</v>
      </c>
      <c r="G26" s="40">
        <v>21</v>
      </c>
    </row>
    <row r="27" spans="1:11" x14ac:dyDescent="0.45">
      <c r="A27" s="37" t="s">
        <v>153</v>
      </c>
      <c r="B27" s="40">
        <v>22</v>
      </c>
      <c r="C27" s="39">
        <f>COUNTIFS(医療圏と構想区域!$B$2:$B$1893,$A27)</f>
        <v>39</v>
      </c>
      <c r="D27" s="40">
        <f t="shared" si="0"/>
        <v>1008</v>
      </c>
      <c r="F27" s="37" t="s">
        <v>125</v>
      </c>
      <c r="G27" s="40">
        <v>22</v>
      </c>
    </row>
    <row r="28" spans="1:11" x14ac:dyDescent="0.45">
      <c r="A28" s="37" t="s">
        <v>154</v>
      </c>
      <c r="B28" s="40">
        <v>23</v>
      </c>
      <c r="C28" s="39">
        <f>COUNTIFS(医療圏と構想区域!$B$2:$B$1893,$A28)</f>
        <v>69</v>
      </c>
      <c r="D28" s="40">
        <f t="shared" si="0"/>
        <v>1047</v>
      </c>
      <c r="F28" s="37" t="s">
        <v>126</v>
      </c>
      <c r="G28" s="40">
        <v>23</v>
      </c>
    </row>
    <row r="29" spans="1:11" x14ac:dyDescent="0.45">
      <c r="A29" s="37" t="s">
        <v>155</v>
      </c>
      <c r="B29" s="40">
        <v>24</v>
      </c>
      <c r="C29" s="39">
        <f>COUNTIFS(医療圏と構想区域!$B$2:$B$1893,$A29)</f>
        <v>29</v>
      </c>
      <c r="D29" s="40">
        <f t="shared" si="0"/>
        <v>1116</v>
      </c>
      <c r="F29" s="37" t="s">
        <v>127</v>
      </c>
      <c r="G29" s="40">
        <v>24</v>
      </c>
    </row>
    <row r="30" spans="1:11" x14ac:dyDescent="0.45">
      <c r="A30" s="37" t="s">
        <v>156</v>
      </c>
      <c r="B30" s="40">
        <v>25</v>
      </c>
      <c r="C30" s="39">
        <f>COUNTIFS(医療圏と構想区域!$B$2:$B$1893,$A30)</f>
        <v>19</v>
      </c>
      <c r="D30" s="40">
        <f t="shared" si="0"/>
        <v>1145</v>
      </c>
      <c r="F30" s="44" t="s">
        <v>214</v>
      </c>
      <c r="G30" s="45">
        <v>25</v>
      </c>
    </row>
    <row r="31" spans="1:11" x14ac:dyDescent="0.45">
      <c r="A31" s="37" t="s">
        <v>215</v>
      </c>
      <c r="B31" s="40">
        <v>26</v>
      </c>
      <c r="C31" s="39">
        <f>COUNTIFS(医療圏と構想区域!$B$2:$B$1893,$A31)</f>
        <v>36</v>
      </c>
      <c r="D31" s="40">
        <f t="shared" si="0"/>
        <v>1164</v>
      </c>
      <c r="F31" s="37" t="s">
        <v>128</v>
      </c>
      <c r="G31" s="40">
        <v>26</v>
      </c>
    </row>
    <row r="32" spans="1:11" x14ac:dyDescent="0.45">
      <c r="A32" s="37" t="s">
        <v>216</v>
      </c>
      <c r="B32" s="40">
        <v>27</v>
      </c>
      <c r="C32" s="39">
        <f>COUNTIFS(医療圏と構想区域!$B$2:$B$1893,$A32)</f>
        <v>72</v>
      </c>
      <c r="D32" s="40">
        <f t="shared" si="0"/>
        <v>1200</v>
      </c>
      <c r="F32" s="37" t="s">
        <v>129</v>
      </c>
      <c r="G32" s="40">
        <v>27</v>
      </c>
    </row>
    <row r="33" spans="1:4" x14ac:dyDescent="0.45">
      <c r="A33" s="37" t="s">
        <v>157</v>
      </c>
      <c r="B33" s="40">
        <v>28</v>
      </c>
      <c r="C33" s="39">
        <f>COUNTIFS(医療圏と構想区域!$B$2:$B$1893,$A33)</f>
        <v>49</v>
      </c>
      <c r="D33" s="40">
        <f t="shared" si="0"/>
        <v>1272</v>
      </c>
    </row>
    <row r="34" spans="1:4" x14ac:dyDescent="0.45">
      <c r="A34" s="37" t="s">
        <v>158</v>
      </c>
      <c r="B34" s="40">
        <v>29</v>
      </c>
      <c r="C34" s="39">
        <f>COUNTIFS(医療圏と構想区域!$B$2:$B$1893,$A34)</f>
        <v>39</v>
      </c>
      <c r="D34" s="40">
        <f t="shared" si="0"/>
        <v>1321</v>
      </c>
    </row>
    <row r="35" spans="1:4" x14ac:dyDescent="0.45">
      <c r="A35" s="37" t="s">
        <v>159</v>
      </c>
      <c r="B35" s="40">
        <v>30</v>
      </c>
      <c r="C35" s="39">
        <f>COUNTIFS(医療圏と構想区域!$B$2:$B$1893,$A35)</f>
        <v>30</v>
      </c>
      <c r="D35" s="40">
        <f t="shared" si="0"/>
        <v>1360</v>
      </c>
    </row>
    <row r="36" spans="1:4" x14ac:dyDescent="0.45">
      <c r="A36" s="37" t="s">
        <v>160</v>
      </c>
      <c r="B36" s="40">
        <v>31</v>
      </c>
      <c r="C36" s="39">
        <f>COUNTIFS(医療圏と構想区域!$B$2:$B$1893,$A36)</f>
        <v>19</v>
      </c>
      <c r="D36" s="40">
        <f t="shared" si="0"/>
        <v>1390</v>
      </c>
    </row>
    <row r="37" spans="1:4" x14ac:dyDescent="0.45">
      <c r="A37" s="37" t="s">
        <v>161</v>
      </c>
      <c r="B37" s="40">
        <v>32</v>
      </c>
      <c r="C37" s="39">
        <f>COUNTIFS(医療圏と構想区域!$B$2:$B$1893,$A37)</f>
        <v>19</v>
      </c>
      <c r="D37" s="40">
        <f t="shared" si="0"/>
        <v>1409</v>
      </c>
    </row>
    <row r="38" spans="1:4" x14ac:dyDescent="0.45">
      <c r="A38" s="37" t="s">
        <v>162</v>
      </c>
      <c r="B38" s="40">
        <v>33</v>
      </c>
      <c r="C38" s="39">
        <f>COUNTIFS(医療圏と構想区域!$B$2:$B$1893,$A38)</f>
        <v>30</v>
      </c>
      <c r="D38" s="40">
        <f t="shared" si="0"/>
        <v>1428</v>
      </c>
    </row>
    <row r="39" spans="1:4" x14ac:dyDescent="0.45">
      <c r="A39" s="37" t="s">
        <v>163</v>
      </c>
      <c r="B39" s="40">
        <v>34</v>
      </c>
      <c r="C39" s="39">
        <f>COUNTIFS(医療圏と構想区域!$B$2:$B$1893,$A39)</f>
        <v>30</v>
      </c>
      <c r="D39" s="40">
        <f t="shared" si="0"/>
        <v>1458</v>
      </c>
    </row>
    <row r="40" spans="1:4" x14ac:dyDescent="0.45">
      <c r="A40" s="37" t="s">
        <v>164</v>
      </c>
      <c r="B40" s="40">
        <v>35</v>
      </c>
      <c r="C40" s="39">
        <f>COUNTIFS(医療圏と構想区域!$B$2:$B$1893,$A40)</f>
        <v>19</v>
      </c>
      <c r="D40" s="40">
        <f t="shared" si="0"/>
        <v>1488</v>
      </c>
    </row>
    <row r="41" spans="1:4" x14ac:dyDescent="0.45">
      <c r="A41" s="37" t="s">
        <v>165</v>
      </c>
      <c r="B41" s="40">
        <v>36</v>
      </c>
      <c r="C41" s="39">
        <f>COUNTIFS(医療圏と構想区域!$B$2:$B$1893,$A41)</f>
        <v>24</v>
      </c>
      <c r="D41" s="40">
        <f t="shared" si="0"/>
        <v>1507</v>
      </c>
    </row>
    <row r="42" spans="1:4" x14ac:dyDescent="0.45">
      <c r="A42" s="37" t="s">
        <v>166</v>
      </c>
      <c r="B42" s="40">
        <v>37</v>
      </c>
      <c r="C42" s="39">
        <f>COUNTIFS(医療圏と構想区域!$B$2:$B$1893,$A42)</f>
        <v>17</v>
      </c>
      <c r="D42" s="40">
        <f t="shared" si="0"/>
        <v>1531</v>
      </c>
    </row>
    <row r="43" spans="1:4" x14ac:dyDescent="0.45">
      <c r="A43" s="37" t="s">
        <v>167</v>
      </c>
      <c r="B43" s="40">
        <v>38</v>
      </c>
      <c r="C43" s="39">
        <f>COUNTIFS(医療圏と構想区域!$B$2:$B$1893,$A43)</f>
        <v>20</v>
      </c>
      <c r="D43" s="40">
        <f t="shared" si="0"/>
        <v>1548</v>
      </c>
    </row>
    <row r="44" spans="1:4" x14ac:dyDescent="0.45">
      <c r="A44" s="37" t="s">
        <v>168</v>
      </c>
      <c r="B44" s="40">
        <v>39</v>
      </c>
      <c r="C44" s="39">
        <f>COUNTIFS(医療圏と構想区域!$B$2:$B$1893,$A44)</f>
        <v>34</v>
      </c>
      <c r="D44" s="40">
        <f t="shared" si="0"/>
        <v>1568</v>
      </c>
    </row>
    <row r="45" spans="1:4" x14ac:dyDescent="0.45">
      <c r="A45" s="37" t="s">
        <v>169</v>
      </c>
      <c r="B45" s="40">
        <v>40</v>
      </c>
      <c r="C45" s="39">
        <f>COUNTIFS(医療圏と構想区域!$B$2:$B$1893,$A45)</f>
        <v>72</v>
      </c>
      <c r="D45" s="40">
        <f t="shared" si="0"/>
        <v>1602</v>
      </c>
    </row>
    <row r="46" spans="1:4" x14ac:dyDescent="0.45">
      <c r="A46" s="37" t="s">
        <v>170</v>
      </c>
      <c r="B46" s="40">
        <v>41</v>
      </c>
      <c r="C46" s="39">
        <f>COUNTIFS(医療圏と構想区域!$B$2:$B$1893,$A46)</f>
        <v>20</v>
      </c>
      <c r="D46" s="40">
        <f t="shared" si="0"/>
        <v>1674</v>
      </c>
    </row>
    <row r="47" spans="1:4" x14ac:dyDescent="0.45">
      <c r="A47" s="37" t="s">
        <v>171</v>
      </c>
      <c r="B47" s="40">
        <v>42</v>
      </c>
      <c r="C47" s="39">
        <f>COUNTIFS(医療圏と構想区域!$B$2:$B$1893,$A47)</f>
        <v>21</v>
      </c>
      <c r="D47" s="40">
        <f t="shared" si="0"/>
        <v>1694</v>
      </c>
    </row>
    <row r="48" spans="1:4" x14ac:dyDescent="0.45">
      <c r="A48" s="37" t="s">
        <v>172</v>
      </c>
      <c r="B48" s="40">
        <v>43</v>
      </c>
      <c r="C48" s="39">
        <f>COUNTIFS(医療圏と構想区域!$B$2:$B$1893,$A48)</f>
        <v>49</v>
      </c>
      <c r="D48" s="40">
        <f t="shared" si="0"/>
        <v>1715</v>
      </c>
    </row>
    <row r="49" spans="1:4" x14ac:dyDescent="0.45">
      <c r="A49" s="37" t="s">
        <v>173</v>
      </c>
      <c r="B49" s="40">
        <v>44</v>
      </c>
      <c r="C49" s="39">
        <f>COUNTIFS(医療圏と構想区域!$B$2:$B$1893,$A49)</f>
        <v>18</v>
      </c>
      <c r="D49" s="40">
        <f t="shared" si="0"/>
        <v>1764</v>
      </c>
    </row>
    <row r="50" spans="1:4" x14ac:dyDescent="0.45">
      <c r="A50" s="37" t="s">
        <v>174</v>
      </c>
      <c r="B50" s="40">
        <v>45</v>
      </c>
      <c r="C50" s="39">
        <f>COUNTIFS(医療圏と構想区域!$B$2:$B$1893,$A50)</f>
        <v>26</v>
      </c>
      <c r="D50" s="40">
        <f t="shared" si="0"/>
        <v>1782</v>
      </c>
    </row>
    <row r="51" spans="1:4" x14ac:dyDescent="0.45">
      <c r="A51" s="37" t="s">
        <v>175</v>
      </c>
      <c r="B51" s="40">
        <v>46</v>
      </c>
      <c r="C51" s="39">
        <f>COUNTIFS(医療圏と構想区域!$B$2:$B$1893,$A51)</f>
        <v>43</v>
      </c>
      <c r="D51" s="40">
        <f t="shared" si="0"/>
        <v>1808</v>
      </c>
    </row>
    <row r="52" spans="1:4" x14ac:dyDescent="0.45">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69921875" defaultRowHeight="12" x14ac:dyDescent="0.45"/>
  <cols>
    <col min="1" max="1" width="7.69921875" style="36" customWidth="1"/>
    <col min="2" max="2" width="8.69921875" style="36"/>
    <col min="3" max="3" width="15.19921875" style="36" bestFit="1" customWidth="1"/>
    <col min="4" max="4" width="13.09765625" style="36" bestFit="1" customWidth="1"/>
    <col min="5" max="6" width="23.19921875" style="59" customWidth="1"/>
    <col min="7" max="7" width="13.09765625" style="36" bestFit="1" customWidth="1"/>
    <col min="8" max="8" width="20.69921875" style="36" customWidth="1"/>
    <col min="9" max="9" width="11.19921875" style="36" bestFit="1" customWidth="1"/>
    <col min="10" max="10" width="22.19921875" style="36" customWidth="1"/>
    <col min="11" max="11" width="11.09765625" style="58" customWidth="1"/>
    <col min="12" max="16384" width="8.69921875" style="36"/>
  </cols>
  <sheetData>
    <row r="1" spans="1:11" ht="24" x14ac:dyDescent="0.45">
      <c r="A1" s="46" t="s">
        <v>217</v>
      </c>
      <c r="B1" s="46" t="s">
        <v>1</v>
      </c>
      <c r="C1" s="46" t="s">
        <v>218</v>
      </c>
      <c r="D1" s="46" t="s">
        <v>5</v>
      </c>
      <c r="E1" s="62" t="s">
        <v>219</v>
      </c>
      <c r="F1" s="62" t="s">
        <v>220</v>
      </c>
      <c r="G1" s="46" t="s">
        <v>221</v>
      </c>
      <c r="H1" s="50" t="s">
        <v>222</v>
      </c>
      <c r="I1" s="50" t="s">
        <v>223</v>
      </c>
      <c r="J1" s="52" t="s">
        <v>4</v>
      </c>
      <c r="K1" s="51" t="s">
        <v>224</v>
      </c>
    </row>
    <row r="2" spans="1:11" x14ac:dyDescent="0.45">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5">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5">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5">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5">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5">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5">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5">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5">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5">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5">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5">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5">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5">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5">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5">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5">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5">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5">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5">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5">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5">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5">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5">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5">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5">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5">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5">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5">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5">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5">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5">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5">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5">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5">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5">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5">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5">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5">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5">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5">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5">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5">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5">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5">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5">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5">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5">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5">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5">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5">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5">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5">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5">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5">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5">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5">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5">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5">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5">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5">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5">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5">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5">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5">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5">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5">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5">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5">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5">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5">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5">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5">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5">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5">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5">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5">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5">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5">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5">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5">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5">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5">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5">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5">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5">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5">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5">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5">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5">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5">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5">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5">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5">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5">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5">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5">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5">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5">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5">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5">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5">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5">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5">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5">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5">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5">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5">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5">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5">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5">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5">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5">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5">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5">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5">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5">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5">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5">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5">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5">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5">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5">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5">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5">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5">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5">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5">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5">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5">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5">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5">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5">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5">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5">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5">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5">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5">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5">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5">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5">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5">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5">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5">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5">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5">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5">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5">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5">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5">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5">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5">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5">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5">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5">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5">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5">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5">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5">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5">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5">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5">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5">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5">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5">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5">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5">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5">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5">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5">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5">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5">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5">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5">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5">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5">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5">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5">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5">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5">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5">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5">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5">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5">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5">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5">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5">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5">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5">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5">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5">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5">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5">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5">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5">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5">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5">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5">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5">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5">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5">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5">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5">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5">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5">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5">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5">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5">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5">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5">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5">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5">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5">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5">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5">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5">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5">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5">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5">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5">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5">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5">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5">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5">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5">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5">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5">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5">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5">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5">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5">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5">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5">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5">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5">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5">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5">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5">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5">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5">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5">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5">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5">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5">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5">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5">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5">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5">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5">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5">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5">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5">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5">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5">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5">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5">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5">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5">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5">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5">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5">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5">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5">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5">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5">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5">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5">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5">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5">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5">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5">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5">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5">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5">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5">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5">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5">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5">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5">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5">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5">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5">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5">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5">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5">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5">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5">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5">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5">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5">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5">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5">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5">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5">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5">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5">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5">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5">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5">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5">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5">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5">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5">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5">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5">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5">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5">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5">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5">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5">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5">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5">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5">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5">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5">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5">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5">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5">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5">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5">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5">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5">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5">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5">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5">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5">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5">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5">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5">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5">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5">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5">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5">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5">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5">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5">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5">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5">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5">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5">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5">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5">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5">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5">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5">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5">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5">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5">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5">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5">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5">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5">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5">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5">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5">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5">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5">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5">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5">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5">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5">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5">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5">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5">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5">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5">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5">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5">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5">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5">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5">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5">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5">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5">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5">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5">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5">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5">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5">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5">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5">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5">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5">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5">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5">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5">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5">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5">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5">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5">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5">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5">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5">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5">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5">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5">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5">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5">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5">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5">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5">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5">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5">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5">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5">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5">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5">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5">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5">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5">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5">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5">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5">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5">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5">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5">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5">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5">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5">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5">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5">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5">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5">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5">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5">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5">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5">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5">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5">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5">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5">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5">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5">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5">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5">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5">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5">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5">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5">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5">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5">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5">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5">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5">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5">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5">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5">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5">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5">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5">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5">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5">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5">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5">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5">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5">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5">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5">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5">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5">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5">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5">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5">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5">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5">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5">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5">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5">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5">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5">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5">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5">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5">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5">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5">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5">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5">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5">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5">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5">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5">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5">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5">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5">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5">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5">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5">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5">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5">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5">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5">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5">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5">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5">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5">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5">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5">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5">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5">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5">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5">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5">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5">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5">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5">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5">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5">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5">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5">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5">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5">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5">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5">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5">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5">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5">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5">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5">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5">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5">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5">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5">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5">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5">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5">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5">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5">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5">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5">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5">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5">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5">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5">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5">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5">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5">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5">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5">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5">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5">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5">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5">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5">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5">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5">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5">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5">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5">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5">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5">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5">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5">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5">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5">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5">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5">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5">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5">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5">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5">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5">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5">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5">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5">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5">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5">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5">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5">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5">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5">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5">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5">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5">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5">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5">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5">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5">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5">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5">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5">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5">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5">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5">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5">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5">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5">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5">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5">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5">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5">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5">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5">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5">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5">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5">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5">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5">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5">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5">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5">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5">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5">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5">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5">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5">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5">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5">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5">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5">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5">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5">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5">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5">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5">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5">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5">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5">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5">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5">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5">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5">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5">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5">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5">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5">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5">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5">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5">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5">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5">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5">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5">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5">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5">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5">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5">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5">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5">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5">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5">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5">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5">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5">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5">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5">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5">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5">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5">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5">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5">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5">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5">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5">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5">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5">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5">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5">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5">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5">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5">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5">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5">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5">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5">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5">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5">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5">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5">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5">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5">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5">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5">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5">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5">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5">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5">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5">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5">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5">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5">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5">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5">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5">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5">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5">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5">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5">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5">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5">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5">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5">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5">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5">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5">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5">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5">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5">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5">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5">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5">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5">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5">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5">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5">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5">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5">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5">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5">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5">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5">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5">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5">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5">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5">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5">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5">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5">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5">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5">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5">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5">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5">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5">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5">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5">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5">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5">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5">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5">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5">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5">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5">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5">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5">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5">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5">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5">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5">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5">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5">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5">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5">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5">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5">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5">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5">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5">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5">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5">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5">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5">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5">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5">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5">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5">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5">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5">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5">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5">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5">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5">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5">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5">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5">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5">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5">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5">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5">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5">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5">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5">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5">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5">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5">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5">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5">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5">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5">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5">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5">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5">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5">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5">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5">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5">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5">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5">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5">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5">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5">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5">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5">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5">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5">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5">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5">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5">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5">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5">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5">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5">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5">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5">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5">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5">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5">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5">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5">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5">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5">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5">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5">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5">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5">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5">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5">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5">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5">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5">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5">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5">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5">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5">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5">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5">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5">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5">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5">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5">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5">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5">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5">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5">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5">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5">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5">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5">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5">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5">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5">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5">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5">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5">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5">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5">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5">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5">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5">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5">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5">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5">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5">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5">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5">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5">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5">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5">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5">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5">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5">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5">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5">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5">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5">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5">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5">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5">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5">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5">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5">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5">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5">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5">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5">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5">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5">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5">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5">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5">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5">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5">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5">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5">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5">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5">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5">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5">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5">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5">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5">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5">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5">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5">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5">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5">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5">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5">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5">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5">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5">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5">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5">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5">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5">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5">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5">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5">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5">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5">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5">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5">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5">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5">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5">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5">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5">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5">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5">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5">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5">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5">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5">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5">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5">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5">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5">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5">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5">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5">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5">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5">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5">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5">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5">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5">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5">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5">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5">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5">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5">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5">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5">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5">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5">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5">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5">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5">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5">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5">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5">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5">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5">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5">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5">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5">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5">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5">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5">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5">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5">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5">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5">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5">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5">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5">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5">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5">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5">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5">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5">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5">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5">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5">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5">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5">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5">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5">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5">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5">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5">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5">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5">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5">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5">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5">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5">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5">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5">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5">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5">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5">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5">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5">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5">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5">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5">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5">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5">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5">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5">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5">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5">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5">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5">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5">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5">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5">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5">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5">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5">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5">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5">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5">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5">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5">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5">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5">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5">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5">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5">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5">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5">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5">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5">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5">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5">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5">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5">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5">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5">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5">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5">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5">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5">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5">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5">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5">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5">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5">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5">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5">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5">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5">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5">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5">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5">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5">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5">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5">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5">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5">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5">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5">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5">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5">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5">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5">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5">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5">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5">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5">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5">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5">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5">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5">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5">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5">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5">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5">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5">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5">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5">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5">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5">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5">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5">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5">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5">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5">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5">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5">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5">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5">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5">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5">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5">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5">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5">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5">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5">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5">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5">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5">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5">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5">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5">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5">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5">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5">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5">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5">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5">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5">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5">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5">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5">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5">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5">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5">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5">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5">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5">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5">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5">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5">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5">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5">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5">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5">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5">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5">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5">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5">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5">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5">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5">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5">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5">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5">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5">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5">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5">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5">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5">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5">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5">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5">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5">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5">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5">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5">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5">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5">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5">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5">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5">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5">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5">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5">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5">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5">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5">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5">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5">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5">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5">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5">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5">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5">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5">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5">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5">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5">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5">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5">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5">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5">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5">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5">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5">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5">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5">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5">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5">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5">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5">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5">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5">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5">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5">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5">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5">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5">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5">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5">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5">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5">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5">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5">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5">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5">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5">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5">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5">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5">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5">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5">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5">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5">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5">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5">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5">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5">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5">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5">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5">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5">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5">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5">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5">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5">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5">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5">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5">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5">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5">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5">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5">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5">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5">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5">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5">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5">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5">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5">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5">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5">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5">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5">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5">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5">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5">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5">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5">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5">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5">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5">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5">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5">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5">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5">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5">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5">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5">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5">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5">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5">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5">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5">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5">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5">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5">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5">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5">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5">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5">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5">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5">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5">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5">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5">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5">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5">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5">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5">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5">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5">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5">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5">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5">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5">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5">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5">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5">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5">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5">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5">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5">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5">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5">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5">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5">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5">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5">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5">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5">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5">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5">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5">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5">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5">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5">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5">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5">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5">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5">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5">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5">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5">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5">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5">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5">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5">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5">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5">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5">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5">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5">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5">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5">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5">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5">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5">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5">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5">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5">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5">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5">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5">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5">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5">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5">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5">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5">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5">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5">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5">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5">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5">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5">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5">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5">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5">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5">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5">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5">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5">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5">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5">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5">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5">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5">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5">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5">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5">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5">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5">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5">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5">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5">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5">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5">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5">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5">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5">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5">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5">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5">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5">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5">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5">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5">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5">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5">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5">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5">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5">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5">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5">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5">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5">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5">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5">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5">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5">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5">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5">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5">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5">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5">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5">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5">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5">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5">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5">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5">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5">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5">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5">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5">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5">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5">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5">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5">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5">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5">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5">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5">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5">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5">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5">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5">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5">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5">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5">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5">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5">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5">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5">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5">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5">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5">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5">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5">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5">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5">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5">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5">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5">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5">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5">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5">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5">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5">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5">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5">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5">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5">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5">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5">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5">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5">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5">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5">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5">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5">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5">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5">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5">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5">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5">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5">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5">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5">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5">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5">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5">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5">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5">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5">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5">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5">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5">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5">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5">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5">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5">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5">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5">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5">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5">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5">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5">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5">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5">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5">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5">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5">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5">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5">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5">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5">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5">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5">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5">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5">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5">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5">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5">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5">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5">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5">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5">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5">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5">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5">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5">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5">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5">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5">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5">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5">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5">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5">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5">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5">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5">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5">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5">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5">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5">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5">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5">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5">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5">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5">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5">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5">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5">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5">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5">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5">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5">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5">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5">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5">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5">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5">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5">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5">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5">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5">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5">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5">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5">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5">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5">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5">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5">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5">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5">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5">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5">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5">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5">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5">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5">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5">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5">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5">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5">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5">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5">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5">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5">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5">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5">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5">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5">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5">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5">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5">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5">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5">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5">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5">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5">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5">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5">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5">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5">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5">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5">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5">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5">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5">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5">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5">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5">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5">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5">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5">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5">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5">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5">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5">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5">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5">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5">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5">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5">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5">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5">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5">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5">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5">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5">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5">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5">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5">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5">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5">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5">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5">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5">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5">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5">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5">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5">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5">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5">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5">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5">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5">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5">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5">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5">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5">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5">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5">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5">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5">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5">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5">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5">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5">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5">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5">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5">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5">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5">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5">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5">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5">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5">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5">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5">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5">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5">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5">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5">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5">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5">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5">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5">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5">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5">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5">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5">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5">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5">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5">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5">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5">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5">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5">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5">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5">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5">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5">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5">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5">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5">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5">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5">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5">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5">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5">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5">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5">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5">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5">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5">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5">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5">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5">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5">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5">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5">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5">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5">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5">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5">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5">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5">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5">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5">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5">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5">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5">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5">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5">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5">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5">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5">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5">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5">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5">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5">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5">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5">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5">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5">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5">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5">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5">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5">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5">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5">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5">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5">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5">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5">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5">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5">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5">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5">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5">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5">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5">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5">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5">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5">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5">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5">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5">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5">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5">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5">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5">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5">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5">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5">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5">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5">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5">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5">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5">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5">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5">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5">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5">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5">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5">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5">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5">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5">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5">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5">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5">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5">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5">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5">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5">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5">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5">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5">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5">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5">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5">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5">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5">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5">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5">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5">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5">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5">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5">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5">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5">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5">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5">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5">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5">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5">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5">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5">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5">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5">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5">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5">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5">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5">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5">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5">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5">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5">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5">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5">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5">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5">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5">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5">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5">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5">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5">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5">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5">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5">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5">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5">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5">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5">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5">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5">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5">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5">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5">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5">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5">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5">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5">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5">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5">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5">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5">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5">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5">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5">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5">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5">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5">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5">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5">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5">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5">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5">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5">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5">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5">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5">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5">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5">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5">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5">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5">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5">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5">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5">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5">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5">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5">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5">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5">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5">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5">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5">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5">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5">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5">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5">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5">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5">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5">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5">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5">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5">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5">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5">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5">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5">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5">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5">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5">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5">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5">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5">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5">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5">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5">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5">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5">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5">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5">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5">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5">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5">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5">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5">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5">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5">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5">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5">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5">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5">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5">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5">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5">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5">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5">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5">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5">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5">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5">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5">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5">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5">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5">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5">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5">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5">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5">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5">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69921875" defaultRowHeight="12" x14ac:dyDescent="0.45"/>
  <cols>
    <col min="1" max="1" width="41.19921875" style="36" customWidth="1"/>
    <col min="2" max="3" width="8.69921875" style="36"/>
    <col min="4" max="4" width="41.19921875" style="36" customWidth="1"/>
    <col min="5" max="5" width="8.69921875" style="36"/>
    <col min="6" max="6" width="2.59765625" style="36" customWidth="1"/>
    <col min="7" max="7" width="8.69921875" style="36"/>
    <col min="8" max="8" width="41.19921875" style="36" customWidth="1"/>
    <col min="9" max="9" width="8.69921875" style="36"/>
    <col min="10" max="10" width="2.59765625" style="36" customWidth="1"/>
    <col min="11" max="11" width="8.69921875" style="36"/>
    <col min="12" max="12" width="41.19921875" style="36" customWidth="1"/>
    <col min="13" max="16384" width="8.69921875" style="36"/>
  </cols>
  <sheetData>
    <row r="1" spans="1:16" x14ac:dyDescent="0.45">
      <c r="A1" s="36" t="s">
        <v>5811</v>
      </c>
      <c r="D1" s="36" t="s">
        <v>5814</v>
      </c>
      <c r="H1" s="36" t="s">
        <v>5813</v>
      </c>
      <c r="L1" s="36" t="s">
        <v>5812</v>
      </c>
    </row>
    <row r="3" spans="1:16" x14ac:dyDescent="0.45">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5">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5">
      <c r="A5" s="50"/>
      <c r="B5" s="128"/>
      <c r="D5" s="50"/>
      <c r="E5" s="128"/>
      <c r="F5" s="127"/>
      <c r="H5" s="50"/>
      <c r="I5" s="128"/>
      <c r="J5" s="127"/>
      <c r="L5" s="50"/>
      <c r="M5" s="128"/>
      <c r="O5" s="50"/>
      <c r="P5" s="128"/>
    </row>
    <row r="6" spans="1:16" x14ac:dyDescent="0.45">
      <c r="A6" s="131" t="s">
        <v>5827</v>
      </c>
      <c r="B6" s="39">
        <v>0</v>
      </c>
      <c r="D6" s="131" t="s">
        <v>5827</v>
      </c>
      <c r="E6" s="39">
        <v>0</v>
      </c>
      <c r="F6" s="39"/>
      <c r="H6" s="131" t="s">
        <v>5827</v>
      </c>
      <c r="I6" s="39">
        <v>0</v>
      </c>
      <c r="J6" s="39"/>
      <c r="L6" s="131" t="s">
        <v>5827</v>
      </c>
      <c r="M6" s="39">
        <v>0</v>
      </c>
      <c r="O6" s="131" t="s">
        <v>5827</v>
      </c>
      <c r="P6" s="39">
        <v>0</v>
      </c>
    </row>
    <row r="7" spans="1:16" x14ac:dyDescent="0.45">
      <c r="A7" s="37" t="s">
        <v>5747</v>
      </c>
      <c r="B7" s="39">
        <v>1</v>
      </c>
      <c r="D7" s="37" t="s">
        <v>5777</v>
      </c>
      <c r="E7" s="39">
        <v>31</v>
      </c>
      <c r="F7" s="39">
        <v>1</v>
      </c>
      <c r="H7" s="37" t="s">
        <v>134</v>
      </c>
      <c r="I7" s="39">
        <v>42</v>
      </c>
      <c r="J7" s="39">
        <v>1</v>
      </c>
      <c r="L7" s="37" t="s">
        <v>5809</v>
      </c>
      <c r="M7" s="39">
        <v>75</v>
      </c>
      <c r="O7" s="37" t="s">
        <v>5820</v>
      </c>
      <c r="P7" s="39">
        <v>99</v>
      </c>
    </row>
    <row r="8" spans="1:16" x14ac:dyDescent="0.45">
      <c r="A8" s="37" t="s">
        <v>5748</v>
      </c>
      <c r="B8" s="39">
        <v>2</v>
      </c>
      <c r="D8" s="37" t="s">
        <v>5778</v>
      </c>
      <c r="E8" s="39">
        <v>32</v>
      </c>
      <c r="F8" s="39">
        <v>1</v>
      </c>
      <c r="H8" s="37" t="s">
        <v>133</v>
      </c>
      <c r="I8" s="39">
        <v>51</v>
      </c>
      <c r="J8" s="39">
        <v>1</v>
      </c>
      <c r="L8" s="37" t="s">
        <v>5810</v>
      </c>
      <c r="M8" s="39">
        <v>76</v>
      </c>
    </row>
    <row r="9" spans="1:16" x14ac:dyDescent="0.45">
      <c r="A9" s="37" t="s">
        <v>5749</v>
      </c>
      <c r="B9" s="39">
        <v>3</v>
      </c>
      <c r="D9" s="37" t="s">
        <v>5780</v>
      </c>
      <c r="E9" s="39">
        <v>34</v>
      </c>
      <c r="F9" s="39">
        <v>1</v>
      </c>
      <c r="H9" s="37" t="s">
        <v>5792</v>
      </c>
      <c r="I9" s="39">
        <v>52</v>
      </c>
      <c r="J9" s="39">
        <v>1</v>
      </c>
      <c r="L9" s="37" t="s">
        <v>5820</v>
      </c>
      <c r="M9" s="39">
        <v>99</v>
      </c>
    </row>
    <row r="10" spans="1:16" x14ac:dyDescent="0.45">
      <c r="A10" s="37" t="s">
        <v>5750</v>
      </c>
      <c r="B10" s="39">
        <v>4</v>
      </c>
      <c r="D10" s="37" t="s">
        <v>5781</v>
      </c>
      <c r="E10" s="39">
        <v>35</v>
      </c>
      <c r="F10" s="39">
        <v>1</v>
      </c>
      <c r="H10" s="37" t="s">
        <v>5793</v>
      </c>
      <c r="I10" s="39">
        <v>53</v>
      </c>
      <c r="J10" s="39">
        <v>1</v>
      </c>
    </row>
    <row r="11" spans="1:16" x14ac:dyDescent="0.45">
      <c r="A11" s="37" t="s">
        <v>5751</v>
      </c>
      <c r="B11" s="39">
        <v>5</v>
      </c>
      <c r="D11" s="37" t="s">
        <v>5788</v>
      </c>
      <c r="E11" s="39">
        <v>44</v>
      </c>
      <c r="F11" s="39">
        <v>1</v>
      </c>
      <c r="H11" s="37" t="s">
        <v>5794</v>
      </c>
      <c r="I11" s="39">
        <v>54</v>
      </c>
      <c r="J11" s="39">
        <v>1</v>
      </c>
    </row>
    <row r="12" spans="1:16" x14ac:dyDescent="0.45">
      <c r="A12" s="37" t="s">
        <v>5752</v>
      </c>
      <c r="B12" s="39">
        <v>6</v>
      </c>
      <c r="D12" s="37" t="s">
        <v>5789</v>
      </c>
      <c r="E12" s="39">
        <v>45</v>
      </c>
      <c r="F12" s="39">
        <v>1</v>
      </c>
      <c r="H12" s="37" t="s">
        <v>5795</v>
      </c>
      <c r="I12" s="39">
        <v>55</v>
      </c>
      <c r="J12" s="39">
        <v>1</v>
      </c>
    </row>
    <row r="13" spans="1:16" x14ac:dyDescent="0.45">
      <c r="A13" s="37" t="s">
        <v>5753</v>
      </c>
      <c r="B13" s="39">
        <v>7</v>
      </c>
      <c r="D13" s="37" t="s">
        <v>5790</v>
      </c>
      <c r="E13" s="39">
        <v>46</v>
      </c>
      <c r="F13" s="39">
        <v>1</v>
      </c>
      <c r="H13" s="37" t="s">
        <v>5796</v>
      </c>
      <c r="I13" s="39">
        <v>56</v>
      </c>
      <c r="J13" s="39">
        <v>1</v>
      </c>
    </row>
    <row r="14" spans="1:16" x14ac:dyDescent="0.45">
      <c r="A14" s="37" t="s">
        <v>5754</v>
      </c>
      <c r="B14" s="39">
        <v>8</v>
      </c>
      <c r="D14" s="37" t="s">
        <v>5820</v>
      </c>
      <c r="E14" s="39">
        <v>99</v>
      </c>
      <c r="H14" s="37" t="s">
        <v>5797</v>
      </c>
      <c r="I14" s="39">
        <v>57</v>
      </c>
      <c r="J14" s="39">
        <v>1</v>
      </c>
    </row>
    <row r="15" spans="1:16" x14ac:dyDescent="0.45">
      <c r="A15" s="37" t="s">
        <v>5755</v>
      </c>
      <c r="B15" s="39">
        <v>9</v>
      </c>
      <c r="H15" s="37" t="s">
        <v>5798</v>
      </c>
      <c r="I15" s="39">
        <v>58</v>
      </c>
      <c r="J15" s="39">
        <v>1</v>
      </c>
    </row>
    <row r="16" spans="1:16" x14ac:dyDescent="0.45">
      <c r="A16" s="37" t="s">
        <v>5756</v>
      </c>
      <c r="B16" s="39">
        <v>10</v>
      </c>
      <c r="H16" s="37" t="s">
        <v>5821</v>
      </c>
      <c r="I16" s="39">
        <v>59</v>
      </c>
      <c r="J16" s="39">
        <v>1</v>
      </c>
    </row>
    <row r="17" spans="1:10" x14ac:dyDescent="0.45">
      <c r="A17" s="37" t="s">
        <v>5757</v>
      </c>
      <c r="B17" s="39">
        <v>11</v>
      </c>
      <c r="H17" s="37" t="s">
        <v>5822</v>
      </c>
      <c r="I17" s="39">
        <v>60</v>
      </c>
      <c r="J17" s="39">
        <v>1</v>
      </c>
    </row>
    <row r="18" spans="1:10" x14ac:dyDescent="0.45">
      <c r="A18" s="37" t="s">
        <v>5758</v>
      </c>
      <c r="B18" s="39">
        <v>12</v>
      </c>
      <c r="H18" s="37" t="s">
        <v>5823</v>
      </c>
      <c r="I18" s="39">
        <v>61</v>
      </c>
      <c r="J18" s="39">
        <v>1</v>
      </c>
    </row>
    <row r="19" spans="1:10" x14ac:dyDescent="0.45">
      <c r="A19" s="37" t="s">
        <v>5759</v>
      </c>
      <c r="B19" s="39">
        <v>13</v>
      </c>
      <c r="H19" s="37" t="s">
        <v>5824</v>
      </c>
      <c r="I19" s="39">
        <v>62</v>
      </c>
      <c r="J19" s="39">
        <v>1</v>
      </c>
    </row>
    <row r="20" spans="1:10" x14ac:dyDescent="0.45">
      <c r="A20" s="37" t="s">
        <v>5760</v>
      </c>
      <c r="B20" s="39">
        <v>14</v>
      </c>
      <c r="H20" s="37" t="s">
        <v>5825</v>
      </c>
      <c r="I20" s="39">
        <v>63</v>
      </c>
      <c r="J20" s="39">
        <v>1</v>
      </c>
    </row>
    <row r="21" spans="1:10" x14ac:dyDescent="0.45">
      <c r="A21" s="37" t="s">
        <v>5761</v>
      </c>
      <c r="B21" s="39">
        <v>15</v>
      </c>
      <c r="H21" s="37" t="s">
        <v>5826</v>
      </c>
      <c r="I21" s="39">
        <v>64</v>
      </c>
      <c r="J21" s="39">
        <v>1</v>
      </c>
    </row>
    <row r="22" spans="1:10" x14ac:dyDescent="0.45">
      <c r="A22" s="37" t="s">
        <v>5762</v>
      </c>
      <c r="B22" s="39">
        <v>16</v>
      </c>
      <c r="H22" s="37" t="s">
        <v>5799</v>
      </c>
      <c r="I22" s="39">
        <v>65</v>
      </c>
      <c r="J22" s="39">
        <v>1</v>
      </c>
    </row>
    <row r="23" spans="1:10" x14ac:dyDescent="0.45">
      <c r="A23" s="37" t="s">
        <v>5763</v>
      </c>
      <c r="B23" s="39">
        <v>17</v>
      </c>
      <c r="H23" s="37" t="s">
        <v>5800</v>
      </c>
      <c r="I23" s="39">
        <v>66</v>
      </c>
      <c r="J23" s="39">
        <v>1</v>
      </c>
    </row>
    <row r="24" spans="1:10" x14ac:dyDescent="0.45">
      <c r="A24" s="37" t="s">
        <v>5764</v>
      </c>
      <c r="B24" s="39">
        <v>18</v>
      </c>
      <c r="H24" s="37" t="s">
        <v>5801</v>
      </c>
      <c r="I24" s="39">
        <v>67</v>
      </c>
      <c r="J24" s="39">
        <v>1</v>
      </c>
    </row>
    <row r="25" spans="1:10" x14ac:dyDescent="0.45">
      <c r="A25" s="37" t="s">
        <v>5765</v>
      </c>
      <c r="B25" s="39">
        <v>19</v>
      </c>
      <c r="H25" s="37" t="s">
        <v>5802</v>
      </c>
      <c r="I25" s="39">
        <v>68</v>
      </c>
      <c r="J25" s="39">
        <v>1</v>
      </c>
    </row>
    <row r="26" spans="1:10" x14ac:dyDescent="0.45">
      <c r="A26" s="37" t="s">
        <v>5766</v>
      </c>
      <c r="B26" s="39">
        <v>20</v>
      </c>
      <c r="H26" s="37" t="s">
        <v>5803</v>
      </c>
      <c r="I26" s="39">
        <v>69</v>
      </c>
      <c r="J26" s="39">
        <v>1</v>
      </c>
    </row>
    <row r="27" spans="1:10" x14ac:dyDescent="0.45">
      <c r="A27" s="37" t="s">
        <v>5767</v>
      </c>
      <c r="B27" s="39">
        <v>21</v>
      </c>
      <c r="H27" s="37" t="s">
        <v>5804</v>
      </c>
      <c r="I27" s="39">
        <v>70</v>
      </c>
      <c r="J27" s="39">
        <v>1</v>
      </c>
    </row>
    <row r="28" spans="1:10" x14ac:dyDescent="0.45">
      <c r="A28" s="37" t="s">
        <v>5768</v>
      </c>
      <c r="B28" s="39">
        <v>22</v>
      </c>
      <c r="H28" s="37" t="s">
        <v>5805</v>
      </c>
      <c r="I28" s="39">
        <v>71</v>
      </c>
      <c r="J28" s="39">
        <v>1</v>
      </c>
    </row>
    <row r="29" spans="1:10" x14ac:dyDescent="0.45">
      <c r="A29" s="37" t="s">
        <v>5769</v>
      </c>
      <c r="B29" s="39">
        <v>23</v>
      </c>
      <c r="H29" s="37" t="s">
        <v>5806</v>
      </c>
      <c r="I29" s="39">
        <v>72</v>
      </c>
      <c r="J29" s="39">
        <v>1</v>
      </c>
    </row>
    <row r="30" spans="1:10" x14ac:dyDescent="0.45">
      <c r="A30" s="37" t="s">
        <v>5770</v>
      </c>
      <c r="B30" s="39">
        <v>24</v>
      </c>
      <c r="H30" s="37" t="s">
        <v>5807</v>
      </c>
      <c r="I30" s="39">
        <v>73</v>
      </c>
      <c r="J30" s="39">
        <v>1</v>
      </c>
    </row>
    <row r="31" spans="1:10" x14ac:dyDescent="0.45">
      <c r="A31" s="37" t="s">
        <v>5771</v>
      </c>
      <c r="B31" s="39">
        <v>25</v>
      </c>
      <c r="H31" s="37" t="s">
        <v>5808</v>
      </c>
      <c r="I31" s="39">
        <v>74</v>
      </c>
      <c r="J31" s="39">
        <v>1</v>
      </c>
    </row>
    <row r="32" spans="1:10" x14ac:dyDescent="0.45">
      <c r="A32" s="37" t="s">
        <v>5772</v>
      </c>
      <c r="B32" s="39">
        <v>26</v>
      </c>
      <c r="H32" s="37" t="s">
        <v>5820</v>
      </c>
      <c r="I32" s="39">
        <v>99</v>
      </c>
    </row>
    <row r="33" spans="1:2" x14ac:dyDescent="0.45">
      <c r="A33" s="37" t="s">
        <v>5773</v>
      </c>
      <c r="B33" s="39">
        <v>27</v>
      </c>
    </row>
    <row r="34" spans="1:2" x14ac:dyDescent="0.45">
      <c r="A34" s="37" t="s">
        <v>5774</v>
      </c>
      <c r="B34" s="39">
        <v>28</v>
      </c>
    </row>
    <row r="35" spans="1:2" x14ac:dyDescent="0.45">
      <c r="A35" s="37" t="s">
        <v>5775</v>
      </c>
      <c r="B35" s="39">
        <v>29</v>
      </c>
    </row>
    <row r="36" spans="1:2" x14ac:dyDescent="0.45">
      <c r="A36" s="37" t="s">
        <v>5776</v>
      </c>
      <c r="B36" s="39">
        <v>30</v>
      </c>
    </row>
    <row r="37" spans="1:2" x14ac:dyDescent="0.45">
      <c r="A37" s="37" t="s">
        <v>5777</v>
      </c>
      <c r="B37" s="39">
        <v>31</v>
      </c>
    </row>
    <row r="38" spans="1:2" x14ac:dyDescent="0.45">
      <c r="A38" s="37" t="s">
        <v>5778</v>
      </c>
      <c r="B38" s="39">
        <v>32</v>
      </c>
    </row>
    <row r="39" spans="1:2" x14ac:dyDescent="0.45">
      <c r="A39" s="37" t="s">
        <v>5779</v>
      </c>
      <c r="B39" s="39">
        <v>33</v>
      </c>
    </row>
    <row r="40" spans="1:2" x14ac:dyDescent="0.45">
      <c r="A40" s="37" t="s">
        <v>5780</v>
      </c>
      <c r="B40" s="39">
        <v>34</v>
      </c>
    </row>
    <row r="41" spans="1:2" x14ac:dyDescent="0.45">
      <c r="A41" s="37" t="s">
        <v>5781</v>
      </c>
      <c r="B41" s="39">
        <v>35</v>
      </c>
    </row>
    <row r="42" spans="1:2" x14ac:dyDescent="0.45">
      <c r="A42" s="37" t="s">
        <v>5782</v>
      </c>
      <c r="B42" s="39">
        <v>36</v>
      </c>
    </row>
    <row r="43" spans="1:2" x14ac:dyDescent="0.45">
      <c r="A43" s="37" t="s">
        <v>5783</v>
      </c>
      <c r="B43" s="39">
        <v>37</v>
      </c>
    </row>
    <row r="44" spans="1:2" x14ac:dyDescent="0.45">
      <c r="A44" s="37" t="s">
        <v>5784</v>
      </c>
      <c r="B44" s="39">
        <v>38</v>
      </c>
    </row>
    <row r="45" spans="1:2" x14ac:dyDescent="0.45">
      <c r="A45" s="37" t="s">
        <v>5785</v>
      </c>
      <c r="B45" s="39">
        <v>39</v>
      </c>
    </row>
    <row r="46" spans="1:2" x14ac:dyDescent="0.45">
      <c r="A46" s="37" t="s">
        <v>5786</v>
      </c>
      <c r="B46" s="39">
        <v>40</v>
      </c>
    </row>
    <row r="47" spans="1:2" x14ac:dyDescent="0.45">
      <c r="A47" s="37" t="s">
        <v>5819</v>
      </c>
      <c r="B47" s="39">
        <v>41</v>
      </c>
    </row>
    <row r="48" spans="1:2" x14ac:dyDescent="0.45">
      <c r="A48" s="37" t="s">
        <v>134</v>
      </c>
      <c r="B48" s="39">
        <v>42</v>
      </c>
    </row>
    <row r="49" spans="1:2" x14ac:dyDescent="0.45">
      <c r="A49" s="37" t="s">
        <v>5787</v>
      </c>
      <c r="B49" s="39">
        <v>43</v>
      </c>
    </row>
    <row r="50" spans="1:2" x14ac:dyDescent="0.45">
      <c r="A50" s="37" t="s">
        <v>5791</v>
      </c>
      <c r="B50" s="39">
        <v>47</v>
      </c>
    </row>
    <row r="51" spans="1:2" x14ac:dyDescent="0.45">
      <c r="A51" s="37" t="s">
        <v>130</v>
      </c>
      <c r="B51" s="39">
        <v>48</v>
      </c>
    </row>
    <row r="52" spans="1:2" x14ac:dyDescent="0.45">
      <c r="A52" s="37" t="s">
        <v>131</v>
      </c>
      <c r="B52" s="39">
        <v>49</v>
      </c>
    </row>
    <row r="53" spans="1:2" x14ac:dyDescent="0.45">
      <c r="A53" s="37" t="s">
        <v>132</v>
      </c>
      <c r="B53" s="39">
        <v>50</v>
      </c>
    </row>
    <row r="54" spans="1:2" x14ac:dyDescent="0.45">
      <c r="A54" s="37" t="s">
        <v>133</v>
      </c>
      <c r="B54" s="39">
        <v>51</v>
      </c>
    </row>
    <row r="55" spans="1:2" x14ac:dyDescent="0.45">
      <c r="A55" s="37" t="s">
        <v>5820</v>
      </c>
      <c r="B55" s="39">
        <v>99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B37E21-C7E4-463E-A2D3-9616141E1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2026-06-22T02:59:02Z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