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ﾌ　物価高騰・医療介護支援パッケージ\令和７年度２月補正　処遇改善・物価高騰\県HP用　様式\処遇改善・物価支援\賃上げ実績報告書\"/>
    </mc:Choice>
  </mc:AlternateContent>
  <xr:revisionPtr revIDLastSave="0" documentId="13_ncr:1_{F22C4DB0-62AD-4571-8D09-15969717ED4D}" xr6:coauthVersionLast="47" xr6:coauthVersionMax="47" xr10:uidLastSave="{00000000-0000-0000-0000-000000000000}"/>
  <bookViews>
    <workbookView xWindow="28680" yWindow="-120" windowWidth="29040" windowHeight="15720" xr2:uid="{53091BE3-E51E-4B31-917A-482D1B6AE3A5}"/>
  </bookViews>
  <sheets>
    <sheet name="【薬局】賃上げ実績報告" sheetId="1" r:id="rId1"/>
    <sheet name="【薬局】別紙（2.0％超部分算定シート）" sheetId="2" r:id="rId2"/>
  </sheets>
  <definedNames>
    <definedName name="_xlnm._FilterDatabase" localSheetId="0" hidden="1">【薬局】賃上げ実績報告!$A$10:$O$20</definedName>
    <definedName name="_xlnm._FilterDatabase" localSheetId="1" hidden="1">'【薬局】別紙（2.0％超部分算定シート）'!$A$4:$O$8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E" hidden="1">#REF!</definedName>
    <definedName name="KEYY" hidden="1">#REF!</definedName>
    <definedName name="ko" hidden="1">#REF!</definedName>
    <definedName name="ｌ" hidden="1">#REF!</definedName>
    <definedName name="o" hidden="1">#REF!</definedName>
    <definedName name="_xlnm.Print_Area" localSheetId="0">【薬局】賃上げ実績報告!$A$1:$L$14</definedName>
    <definedName name="_xlnm.Print_Area" localSheetId="1">'【薬局】別紙（2.0％超部分算定シート）'!$A$1:$L$8</definedName>
    <definedName name="_xlnm.Print_Area">#REF!</definedName>
    <definedName name="_xlnm.Print_Titles" localSheetId="0">【薬局】賃上げ実績報告!$1:$8</definedName>
    <definedName name="_xlnm.Print_Titles" localSheetId="1">'【薬局】別紙（2.0％超部分算定シート）'!$1:$2</definedName>
    <definedName name="あ" hidden="1">#REF!</definedName>
    <definedName name="い" hidden="1">#REF!</definedName>
    <definedName name="いお" hidden="1">#REF!</definedName>
    <definedName name="う" hidden="1">#REF!</definedName>
    <definedName name="こ" hidden="1">#REF!</definedName>
    <definedName name="こ」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地域医療介護総合確保基金">#REF!</definedName>
    <definedName name="鉄筋コンクリート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L8" i="2"/>
  <c r="K8" i="2"/>
  <c r="J8" i="2"/>
  <c r="D8" i="2"/>
  <c r="E8" i="2" s="1"/>
  <c r="A6" i="2"/>
  <c r="L5" i="2"/>
  <c r="L14" i="1" s="1"/>
  <c r="K5" i="2"/>
  <c r="J5" i="2"/>
  <c r="F14" i="1" s="1"/>
  <c r="D5" i="2"/>
  <c r="E5" i="2" s="1"/>
  <c r="A3" i="2"/>
  <c r="L20" i="1"/>
  <c r="G20" i="1"/>
  <c r="F20" i="1"/>
  <c r="E20" i="1"/>
  <c r="K19" i="1"/>
  <c r="J19" i="1"/>
  <c r="I19" i="1"/>
  <c r="L19" i="1" s="1"/>
  <c r="G19" i="1"/>
  <c r="F19" i="1"/>
  <c r="K18" i="1"/>
  <c r="L18" i="1" s="1"/>
  <c r="J18" i="1"/>
  <c r="I18" i="1"/>
  <c r="G18" i="1"/>
  <c r="F18" i="1"/>
  <c r="K17" i="1"/>
  <c r="J17" i="1"/>
  <c r="I17" i="1"/>
  <c r="L17" i="1" s="1"/>
  <c r="G17" i="1"/>
  <c r="F17" i="1"/>
  <c r="L15" i="1"/>
  <c r="H15" i="1"/>
  <c r="E14" i="1"/>
  <c r="K13" i="1"/>
  <c r="J13" i="1"/>
  <c r="I13" i="1"/>
  <c r="L13" i="1" s="1"/>
  <c r="G13" i="1"/>
  <c r="F13" i="1" s="1"/>
  <c r="K12" i="1"/>
  <c r="L12" i="1" s="1"/>
  <c r="J12" i="1"/>
  <c r="I12" i="1"/>
  <c r="F12" i="1"/>
  <c r="K11" i="1"/>
  <c r="J11" i="1"/>
  <c r="I11" i="1"/>
  <c r="G11" i="1"/>
  <c r="F11" i="1"/>
  <c r="L9" i="1"/>
  <c r="H9" i="1"/>
  <c r="G5" i="1" l="1"/>
  <c r="L11" i="1"/>
  <c r="L3" i="1" s="1"/>
  <c r="L6" i="1" s="1"/>
  <c r="L7" i="1" l="1"/>
  <c r="L5" i="1"/>
</calcChain>
</file>

<file path=xl/sharedStrings.xml><?xml version="1.0" encoding="utf-8"?>
<sst xmlns="http://schemas.openxmlformats.org/spreadsheetml/2006/main" count="115" uniqueCount="52">
  <si>
    <t>様式第３号（第10条関係）　（薬局）</t>
    <rPh sb="0" eb="3">
      <t>ヨウシキダイ</t>
    </rPh>
    <rPh sb="4" eb="5">
      <t>ゴウ</t>
    </rPh>
    <rPh sb="15" eb="17">
      <t>ヤッキョク</t>
    </rPh>
    <phoneticPr fontId="3"/>
  </si>
  <si>
    <t>（記載要領）</t>
    <rPh sb="1" eb="3">
      <t>キサイ</t>
    </rPh>
    <rPh sb="3" eb="5">
      <t>ヨウリョウ</t>
    </rPh>
    <phoneticPr fontId="3"/>
  </si>
  <si>
    <t>開設者：</t>
    <rPh sb="0" eb="3">
      <t>カイセツシャ</t>
    </rPh>
    <phoneticPr fontId="3"/>
  </si>
  <si>
    <t>❶：賃金改善の総額</t>
    <rPh sb="2" eb="4">
      <t>チンギン</t>
    </rPh>
    <rPh sb="4" eb="6">
      <t>カイゼン</t>
    </rPh>
    <rPh sb="7" eb="9">
      <t>ソウガク</t>
    </rPh>
    <phoneticPr fontId="5"/>
  </si>
  <si>
    <t>薬局の名称：</t>
    <rPh sb="0" eb="2">
      <t>ヤッキョク</t>
    </rPh>
    <rPh sb="3" eb="5">
      <t>メイショウ</t>
    </rPh>
    <phoneticPr fontId="3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</si>
  <si>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5"/>
  </si>
  <si>
    <t>❶≧❷の判定</t>
    <rPh sb="4" eb="6">
      <t>ハンテイ</t>
    </rPh>
    <phoneticPr fontId="5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</si>
  <si>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5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</si>
  <si>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5"/>
  </si>
  <si>
    <t>○</t>
    <phoneticPr fontId="3"/>
  </si>
  <si>
    <t>×</t>
    <phoneticPr fontId="3"/>
  </si>
  <si>
    <t>交付確定額</t>
    <rPh sb="0" eb="2">
      <t>コウフ</t>
    </rPh>
    <rPh sb="2" eb="5">
      <t>カクテイガク</t>
    </rPh>
    <phoneticPr fontId="5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</si>
  <si>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"/>
  </si>
  <si>
    <t>賃金改善の総額</t>
    <rPh sb="0" eb="2">
      <t>チンギン</t>
    </rPh>
    <rPh sb="2" eb="4">
      <t>カイゼン</t>
    </rPh>
    <rPh sb="5" eb="7">
      <t>ソウガク</t>
    </rPh>
    <phoneticPr fontId="3"/>
  </si>
  <si>
    <t>対象職員の賃金改善実績の有無（右欄に○・×を記載）</t>
    <rPh sb="0" eb="2">
      <t>タイショウ</t>
    </rPh>
    <rPh sb="2" eb="4">
      <t>ショクイン</t>
    </rPh>
    <phoneticPr fontId="3"/>
  </si>
  <si>
    <t>給付金を活用して令和７年12月から令和８年５月までの間の賃金改善の実績の有無（○・×）を記載してください。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"/>
  </si>
  <si>
    <t>賃金改善の内容</t>
    <rPh sb="0" eb="2">
      <t>チンギン</t>
    </rPh>
    <rPh sb="2" eb="4">
      <t>カイゼン</t>
    </rPh>
    <rPh sb="5" eb="7">
      <t>ナイヨウ</t>
    </rPh>
    <phoneticPr fontId="5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</si>
  <si>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5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</si>
  <si>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5"/>
  </si>
  <si>
    <t>③月数</t>
    <rPh sb="1" eb="3">
      <t>ゲッスウ</t>
    </rPh>
    <phoneticPr fontId="5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</si>
  <si>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5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</si>
  <si>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5"/>
  </si>
  <si>
    <t>1名あたり平均額（月額）</t>
    <rPh sb="1" eb="2">
      <t>メイ</t>
    </rPh>
    <rPh sb="5" eb="8">
      <t>ヘイキンガク</t>
    </rPh>
    <rPh sb="9" eb="11">
      <t>ゲツガク</t>
    </rPh>
    <phoneticPr fontId="5"/>
  </si>
  <si>
    <t>賃金改善の総額</t>
    <phoneticPr fontId="5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</si>
  <si>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5"/>
  </si>
  <si>
    <t>　賃上げ（ベースアップ分）（（①対象人数×②月額×③月数）÷①対象人数）</t>
    <rPh sb="1" eb="3">
      <t>チンア</t>
    </rPh>
    <phoneticPr fontId="3"/>
  </si>
  <si>
    <t>　賃上げ（ベースアップ分）（①対象人数×②月額×③月数）</t>
    <rPh sb="1" eb="3">
      <t>チンア</t>
    </rPh>
    <phoneticPr fontId="3"/>
  </si>
  <si>
    <t>給付金を活用して令和７年12月から令和８年５月までの間のベースアップによる賃金改善額（円単位）を直接入力してください。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</si>
  <si>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</si>
  <si>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</si>
  <si>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</si>
  <si>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</si>
  <si>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</si>
  <si>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</si>
  <si>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5"/>
  </si>
  <si>
    <t>別紙で算定してください。</t>
    <rPh sb="0" eb="2">
      <t>ベッシ</t>
    </rPh>
    <rPh sb="3" eb="5">
      <t>サンテイ</t>
    </rPh>
    <phoneticPr fontId="5"/>
  </si>
  <si>
    <t>（職種内訳）○○の賃金改善実績の有無（右欄に○・×を記載）</t>
    <rPh sb="1" eb="3">
      <t>ショクシュ</t>
    </rPh>
    <rPh sb="3" eb="5">
      <t>ウチワケ</t>
    </rPh>
    <phoneticPr fontId="3"/>
  </si>
  <si>
    <t>（別紙）（薬局）</t>
    <rPh sb="1" eb="3">
      <t>ベッシ</t>
    </rPh>
    <rPh sb="5" eb="7">
      <t>ヤッキョク</t>
    </rPh>
    <phoneticPr fontId="3"/>
  </si>
  <si>
    <t>【2.0超部分算定シート】</t>
    <phoneticPr fontId="5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</si>
  <si>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</si>
  <si>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5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</si>
  <si>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5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</si>
  <si>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5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</si>
  <si>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5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</si>
  <si>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5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</si>
  <si>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5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</si>
  <si>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5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</si>
  <si>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5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</si>
  <si>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5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</si>
  <si>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5"/>
  </si>
  <si>
    <t>❷：賃上げ支援事業の支給（申請）額</t>
    <rPh sb="2" eb="4">
      <t>チンア</t>
    </rPh>
    <rPh sb="5" eb="7">
      <t>シエン</t>
    </rPh>
    <rPh sb="7" eb="9">
      <t>ジギョウ</t>
    </rPh>
    <rPh sb="10" eb="12">
      <t>シキュウ</t>
    </rPh>
    <rPh sb="13" eb="15">
      <t>シンセイ</t>
    </rPh>
    <rPh sb="16" eb="17">
      <t>ガク</t>
    </rPh>
    <phoneticPr fontId="5"/>
  </si>
  <si>
    <t>薬局分賃上げ支援事業　実績報告書
（賃金改善報告書）</t>
    <rPh sb="0" eb="2">
      <t>ヤッキョク</t>
    </rPh>
    <rPh sb="2" eb="3">
      <t>ブン</t>
    </rPh>
    <rPh sb="3" eb="5">
      <t>チンア</t>
    </rPh>
    <rPh sb="6" eb="8">
      <t>シエン</t>
    </rPh>
    <rPh sb="8" eb="10">
      <t>ジギョウ</t>
    </rPh>
    <rPh sb="11" eb="13">
      <t>ジッセキ</t>
    </rPh>
    <rPh sb="13" eb="16">
      <t>ホウコクショ</t>
    </rPh>
    <rPh sb="18" eb="20">
      <t>チンギン</t>
    </rPh>
    <rPh sb="20" eb="22">
      <t>カイゼン</t>
    </rPh>
    <rPh sb="22" eb="25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</si>
</sst>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center" vertical="center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0" fontId="4" fillId="0" borderId="0" xfId="3" applyFont="1" applyProtection="1">
      <alignment vertical="center"/>
      <protection locked="0"/>
    </xf>
    <xf numFmtId="0" fontId="1" fillId="0" borderId="0" xfId="3" applyAlignment="1">
      <alignment vertical="center" wrapText="1"/>
    </xf>
    <xf numFmtId="0" fontId="6" fillId="0" borderId="0" xfId="3" applyFo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2" borderId="0" xfId="3" applyFont="1" applyFill="1" applyAlignment="1" applyProtection="1">
      <alignment horizontal="right" vertical="center"/>
      <protection locked="0"/>
    </xf>
    <xf numFmtId="176" fontId="6" fillId="2" borderId="0" xfId="1" applyNumberFormat="1" applyFont="1" applyFill="1" applyAlignment="1" applyProtection="1">
      <alignment horizontal="right" vertical="center"/>
      <protection locked="0"/>
    </xf>
    <xf numFmtId="176" fontId="6" fillId="2" borderId="0" xfId="3" applyNumberFormat="1" applyFont="1" applyFill="1" applyAlignment="1" applyProtection="1">
      <alignment horizontal="right" vertical="center"/>
      <protection locked="0"/>
    </xf>
    <xf numFmtId="176" fontId="6" fillId="0" borderId="0" xfId="3" applyNumberFormat="1" applyFont="1" applyAlignment="1" applyProtection="1">
      <alignment horizontal="right" vertical="center"/>
      <protection locked="0"/>
    </xf>
    <xf numFmtId="0" fontId="8" fillId="0" borderId="1" xfId="3" applyFont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8" fillId="2" borderId="2" xfId="4" applyFont="1" applyFill="1" applyBorder="1" applyAlignment="1">
      <alignment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right" vertical="center"/>
    </xf>
    <xf numFmtId="0" fontId="8" fillId="2" borderId="2" xfId="3" applyFont="1" applyFill="1" applyBorder="1" applyAlignment="1">
      <alignment vertical="center" wrapText="1"/>
    </xf>
    <xf numFmtId="0" fontId="0" fillId="0" borderId="0" xfId="3" applyFont="1" applyAlignment="1">
      <alignment vertical="center" wrapText="1"/>
    </xf>
    <xf numFmtId="0" fontId="8" fillId="4" borderId="1" xfId="3" applyFont="1" applyFill="1" applyBorder="1" applyAlignment="1">
      <alignment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177" fontId="8" fillId="3" borderId="1" xfId="3" applyNumberFormat="1" applyFont="1" applyFill="1" applyBorder="1" applyAlignment="1">
      <alignment horizontal="center" vertical="center" wrapText="1"/>
    </xf>
    <xf numFmtId="176" fontId="8" fillId="3" borderId="1" xfId="3" applyNumberFormat="1" applyFont="1" applyFill="1" applyBorder="1" applyAlignment="1">
      <alignment horizontal="center" vertical="center" wrapText="1"/>
    </xf>
    <xf numFmtId="178" fontId="8" fillId="3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 wrapText="1"/>
    </xf>
    <xf numFmtId="177" fontId="8" fillId="0" borderId="1" xfId="3" applyNumberFormat="1" applyFont="1" applyBorder="1" applyAlignment="1">
      <alignment horizontal="center" vertical="center" wrapText="1"/>
    </xf>
    <xf numFmtId="178" fontId="8" fillId="0" borderId="1" xfId="3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vertical="center" wrapText="1"/>
    </xf>
    <xf numFmtId="177" fontId="8" fillId="3" borderId="1" xfId="4" applyNumberFormat="1" applyFont="1" applyFill="1" applyBorder="1" applyAlignment="1">
      <alignment horizontal="center" vertical="center" wrapText="1"/>
    </xf>
    <xf numFmtId="176" fontId="8" fillId="3" borderId="1" xfId="4" applyNumberFormat="1" applyFont="1" applyFill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/>
    </xf>
    <xf numFmtId="177" fontId="8" fillId="0" borderId="1" xfId="4" applyNumberFormat="1" applyFont="1" applyBorder="1" applyAlignment="1">
      <alignment horizontal="center" vertical="center" wrapText="1"/>
    </xf>
    <xf numFmtId="0" fontId="0" fillId="0" borderId="0" xfId="4" applyFont="1" applyAlignment="1">
      <alignment vertical="center" wrapText="1"/>
    </xf>
    <xf numFmtId="0" fontId="1" fillId="0" borderId="0" xfId="4">
      <alignment vertical="center"/>
    </xf>
    <xf numFmtId="0" fontId="8" fillId="0" borderId="4" xfId="3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horizontal="right" vertical="center"/>
      <protection locked="0"/>
    </xf>
    <xf numFmtId="0" fontId="8" fillId="2" borderId="3" xfId="3" applyFont="1" applyFill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180" fontId="8" fillId="0" borderId="1" xfId="2" applyNumberFormat="1" applyFont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176" fontId="8" fillId="3" borderId="1" xfId="2" applyNumberFormat="1" applyFont="1" applyFill="1" applyBorder="1" applyAlignment="1">
      <alignment horizontal="center" vertical="center" wrapText="1"/>
    </xf>
    <xf numFmtId="178" fontId="8" fillId="3" borderId="1" xfId="2" applyNumberFormat="1" applyFont="1" applyFill="1" applyBorder="1" applyAlignment="1">
      <alignment horizontal="center" vertical="center" wrapText="1"/>
    </xf>
    <xf numFmtId="177" fontId="8" fillId="3" borderId="1" xfId="2" applyNumberFormat="1" applyFont="1" applyFill="1" applyBorder="1" applyAlignment="1">
      <alignment horizontal="center" vertical="center" wrapText="1"/>
    </xf>
    <xf numFmtId="0" fontId="6" fillId="3" borderId="0" xfId="3" applyFont="1" applyFill="1" applyAlignment="1" applyProtection="1">
      <alignment horizontal="right" vertical="center"/>
      <protection locked="0"/>
    </xf>
    <xf numFmtId="176" fontId="6" fillId="3" borderId="0" xfId="3" applyNumberFormat="1" applyFont="1" applyFill="1" applyAlignment="1" applyProtection="1">
      <alignment horizontal="right" vertical="center"/>
      <protection locked="0"/>
    </xf>
    <xf numFmtId="176" fontId="6" fillId="3" borderId="0" xfId="1" applyNumberFormat="1" applyFont="1" applyFill="1" applyAlignment="1" applyProtection="1">
      <alignment horizontal="right" vertical="center"/>
      <protection locked="0"/>
    </xf>
    <xf numFmtId="179" fontId="8" fillId="3" borderId="1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left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標準" xfId="0" builtinId="0"/>
    <cellStyle name="標準 14 2 2" xfId="4" xr:uid="{ED05DA0E-05F4-4EBC-A229-98C687077F67}"/>
    <cellStyle name="標準 14 3 2" xfId="3" xr:uid="{110BD735-F701-47AB-AD07-A523C285B52E}"/>
  </cellStyles>
  <dxfs count="11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15</xdr:row>
      <xdr:rowOff>635000</xdr:rowOff>
    </xdr:from>
    <xdr:to>
      <xdr:col>7</xdr:col>
      <xdr:colOff>2724680</xdr:colOff>
      <xdr:row>19</xdr:row>
      <xdr:rowOff>166158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89EDE2-668B-41FF-A865-208DED4F2549}"/>
            </a:ext>
          </a:extLst>
        </xdr:cNvPr>
        <xdr:cNvSpPr/>
      </xdr:nvSpPr>
      <xdr:spPr bwMode="auto">
        <a:xfrm>
          <a:off x="7564120" y="6858000"/>
          <a:ext cx="54780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691F-987E-400E-B7BE-493C1E2B9A13}">
  <sheetPr>
    <tabColor theme="6"/>
    <pageSetUpPr fitToPage="1"/>
  </sheetPr>
  <dimension ref="A1:Q20"/>
  <sheetViews>
    <sheetView tabSelected="1" view="pageBreakPreview" zoomScaleNormal="100" zoomScaleSheetLayoutView="100" workbookViewId="0">
      <selection activeCell="A3" sqref="A3"/>
    </sheetView>
  </sheetViews>
  <sheetFormatPr defaultColWidth="8.09765625" defaultRowHeight="18" x14ac:dyDescent="0.45"/>
  <cols>
    <col min="1" max="1" width="34.8984375" style="3" customWidth="1"/>
    <col min="2" max="2" width="14.296875" style="4" customWidth="1"/>
    <col min="3" max="4" width="13.59765625" style="4" customWidth="1"/>
    <col min="5" max="5" width="21.59765625" style="4" customWidth="1"/>
    <col min="6" max="6" width="18.5" style="4" customWidth="1"/>
    <col min="7" max="7" width="26.5" style="3" customWidth="1"/>
    <col min="8" max="8" width="33.19921875" style="3" customWidth="1"/>
    <col min="9" max="11" width="13.59765625" style="4" customWidth="1"/>
    <col min="12" max="12" width="37.8984375" style="3" customWidth="1"/>
    <col min="13" max="13" width="168.5" style="6" customWidth="1"/>
    <col min="14" max="19" width="13.19921875" style="3" customWidth="1"/>
    <col min="20" max="20" width="17" style="3" customWidth="1"/>
    <col min="21" max="21" width="8.09765625" style="3"/>
    <col min="22" max="28" width="8.09765625" style="3" customWidth="1"/>
    <col min="29" max="16384" width="8.09765625" style="3"/>
  </cols>
  <sheetData>
    <row r="1" spans="1:17" ht="52.8" customHeight="1" x14ac:dyDescent="0.45">
      <c r="A1" s="1" t="s">
        <v>0</v>
      </c>
      <c r="B1" s="2"/>
      <c r="C1" s="2"/>
      <c r="D1" s="2"/>
      <c r="E1" s="2"/>
      <c r="F1" s="2"/>
      <c r="H1" s="1"/>
      <c r="J1" s="5"/>
      <c r="K1" s="5"/>
      <c r="L1" s="41"/>
    </row>
    <row r="2" spans="1:17" ht="46.5" customHeight="1" x14ac:dyDescent="0.45">
      <c r="A2" s="57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6" t="s">
        <v>1</v>
      </c>
    </row>
    <row r="3" spans="1:17" ht="26.25" customHeight="1" x14ac:dyDescent="0.45">
      <c r="A3" s="7" t="s">
        <v>2</v>
      </c>
      <c r="B3" s="8"/>
      <c r="C3" s="8"/>
      <c r="D3" s="8"/>
      <c r="E3" s="8"/>
      <c r="F3" s="8"/>
      <c r="G3" s="49"/>
      <c r="H3" s="7" t="s">
        <v>3</v>
      </c>
      <c r="I3" s="8"/>
      <c r="J3" s="8"/>
      <c r="K3" s="8"/>
      <c r="L3" s="10">
        <f>SUM($L$11:$L$14,$L$17:$L$20)</f>
        <v>0</v>
      </c>
    </row>
    <row r="4" spans="1:17" ht="26.25" customHeight="1" x14ac:dyDescent="0.45">
      <c r="A4" s="7" t="s">
        <v>4</v>
      </c>
      <c r="B4" s="8"/>
      <c r="C4" s="8"/>
      <c r="D4" s="8"/>
      <c r="E4" s="8"/>
      <c r="F4" s="8"/>
      <c r="G4" s="49"/>
      <c r="H4" s="7" t="s">
        <v>50</v>
      </c>
      <c r="I4" s="8"/>
      <c r="J4" s="8"/>
      <c r="K4" s="8"/>
      <c r="L4" s="51"/>
    </row>
    <row r="5" spans="1:17" ht="26.25" customHeight="1" x14ac:dyDescent="0.45">
      <c r="A5" s="7" t="s">
        <v>5</v>
      </c>
      <c r="B5" s="8"/>
      <c r="C5" s="8"/>
      <c r="D5" s="8"/>
      <c r="E5" s="8"/>
      <c r="F5" s="8"/>
      <c r="G5" s="9" t="str">
        <f>IF(COUNTIF($F$9:$F$20,"×"),"×","○")</f>
        <v>○</v>
      </c>
      <c r="H5" s="7" t="s">
        <v>6</v>
      </c>
      <c r="I5" s="8"/>
      <c r="J5" s="8"/>
      <c r="K5" s="8"/>
      <c r="L5" s="10" t="str">
        <f>IF(L3&gt;=L4,"○","×")</f>
        <v>○</v>
      </c>
    </row>
    <row r="6" spans="1:17" ht="26.25" customHeight="1" x14ac:dyDescent="0.45">
      <c r="A6" s="7" t="s">
        <v>7</v>
      </c>
      <c r="B6" s="8"/>
      <c r="C6" s="8"/>
      <c r="D6" s="8"/>
      <c r="E6" s="8"/>
      <c r="F6" s="8"/>
      <c r="G6" s="50"/>
      <c r="H6" s="7" t="s">
        <v>8</v>
      </c>
      <c r="I6" s="8"/>
      <c r="J6" s="8"/>
      <c r="K6" s="8"/>
      <c r="L6" s="10">
        <f>IF(ROUNDDOWN(L4-L3,-3)&lt;=0,0,ROUNDDOWN(L4-L3,-3))</f>
        <v>0</v>
      </c>
      <c r="N6" s="3" t="s">
        <v>9</v>
      </c>
      <c r="O6" s="3" t="s">
        <v>10</v>
      </c>
    </row>
    <row r="7" spans="1:17" ht="26.25" customHeight="1" x14ac:dyDescent="0.45">
      <c r="A7" s="7"/>
      <c r="B7" s="8"/>
      <c r="C7" s="8"/>
      <c r="D7" s="8"/>
      <c r="E7" s="8"/>
      <c r="F7" s="8"/>
      <c r="G7" s="12"/>
      <c r="H7" s="7" t="s">
        <v>11</v>
      </c>
      <c r="I7" s="8"/>
      <c r="J7" s="8"/>
      <c r="K7" s="8"/>
      <c r="L7" s="11">
        <f>MIN(L3,L4)</f>
        <v>0</v>
      </c>
      <c r="N7" s="3" t="s">
        <v>9</v>
      </c>
      <c r="O7" s="3" t="s">
        <v>10</v>
      </c>
    </row>
    <row r="8" spans="1:17" ht="41.25" customHeight="1" x14ac:dyDescent="0.45">
      <c r="A8" s="59" t="s">
        <v>12</v>
      </c>
      <c r="B8" s="59"/>
      <c r="C8" s="59"/>
      <c r="D8" s="59"/>
      <c r="E8" s="59"/>
      <c r="F8" s="59"/>
      <c r="G8" s="59"/>
      <c r="H8" s="59" t="s">
        <v>13</v>
      </c>
      <c r="I8" s="59"/>
      <c r="J8" s="59"/>
      <c r="K8" s="59"/>
      <c r="L8" s="59"/>
      <c r="M8" s="14"/>
    </row>
    <row r="9" spans="1:17" ht="30.75" customHeight="1" x14ac:dyDescent="0.45">
      <c r="A9" s="15" t="s">
        <v>14</v>
      </c>
      <c r="B9" s="16"/>
      <c r="C9" s="16"/>
      <c r="D9" s="16"/>
      <c r="E9" s="16"/>
      <c r="F9" s="17"/>
      <c r="G9" s="53"/>
      <c r="H9" s="19" t="str">
        <f>A9</f>
        <v>対象職員の賃金改善実績の有無（右欄に○・×を記載）</v>
      </c>
      <c r="I9" s="16"/>
      <c r="J9" s="16"/>
      <c r="K9" s="17"/>
      <c r="L9" s="13">
        <f>G9</f>
        <v>0</v>
      </c>
      <c r="M9" s="20" t="s">
        <v>15</v>
      </c>
      <c r="N9" s="3" t="s">
        <v>9</v>
      </c>
      <c r="O9" s="3" t="s">
        <v>10</v>
      </c>
    </row>
    <row r="10" spans="1:17" ht="72.75" customHeight="1" x14ac:dyDescent="0.45">
      <c r="A10" s="21" t="s">
        <v>16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 t="s">
        <v>22</v>
      </c>
      <c r="H10" s="21" t="s">
        <v>16</v>
      </c>
      <c r="I10" s="22" t="s">
        <v>17</v>
      </c>
      <c r="J10" s="22" t="s">
        <v>18</v>
      </c>
      <c r="K10" s="22" t="s">
        <v>19</v>
      </c>
      <c r="L10" s="22" t="s">
        <v>23</v>
      </c>
      <c r="M10" s="20" t="s">
        <v>24</v>
      </c>
    </row>
    <row r="11" spans="1:17" ht="41.25" customHeight="1" x14ac:dyDescent="0.45">
      <c r="A11" s="23" t="s">
        <v>25</v>
      </c>
      <c r="B11" s="24"/>
      <c r="C11" s="25"/>
      <c r="D11" s="26"/>
      <c r="E11" s="25"/>
      <c r="F11" s="13" t="str">
        <f>IF(E11&gt;=C11,"○","×")</f>
        <v>○</v>
      </c>
      <c r="G11" s="27" t="e">
        <f>((B11*C11*D11)/B11)/D11</f>
        <v>#DIV/0!</v>
      </c>
      <c r="H11" s="23" t="s">
        <v>26</v>
      </c>
      <c r="I11" s="28">
        <f t="shared" ref="I11:K13" si="0">B11</f>
        <v>0</v>
      </c>
      <c r="J11" s="27">
        <f t="shared" si="0"/>
        <v>0</v>
      </c>
      <c r="K11" s="29">
        <f t="shared" si="0"/>
        <v>0</v>
      </c>
      <c r="L11" s="27">
        <f>I11*J11*K11</f>
        <v>0</v>
      </c>
      <c r="M11" s="20" t="s">
        <v>27</v>
      </c>
    </row>
    <row r="12" spans="1:17" ht="41.25" customHeight="1" x14ac:dyDescent="0.45">
      <c r="A12" s="23" t="s">
        <v>28</v>
      </c>
      <c r="B12" s="24"/>
      <c r="C12" s="25"/>
      <c r="D12" s="26"/>
      <c r="E12" s="25"/>
      <c r="F12" s="13" t="str">
        <f>IF(E12&gt;=C12,"○","×")</f>
        <v>○</v>
      </c>
      <c r="G12" s="27">
        <f>IFERROR(((B12*C12*D12)/B12)/D120,0)</f>
        <v>0</v>
      </c>
      <c r="H12" s="23" t="s">
        <v>29</v>
      </c>
      <c r="I12" s="28">
        <f t="shared" si="0"/>
        <v>0</v>
      </c>
      <c r="J12" s="27">
        <f t="shared" si="0"/>
        <v>0</v>
      </c>
      <c r="K12" s="29">
        <f t="shared" si="0"/>
        <v>0</v>
      </c>
      <c r="L12" s="27">
        <f>I12*J12*K12</f>
        <v>0</v>
      </c>
      <c r="M12" s="20" t="s">
        <v>30</v>
      </c>
    </row>
    <row r="13" spans="1:17" s="38" customFormat="1" ht="41.25" customHeight="1" x14ac:dyDescent="0.45">
      <c r="A13" s="30" t="s">
        <v>31</v>
      </c>
      <c r="B13" s="31"/>
      <c r="C13" s="32"/>
      <c r="D13" s="52"/>
      <c r="E13" s="32"/>
      <c r="F13" s="34" t="e">
        <f>IF(E13&gt;=G13,"○","×")</f>
        <v>#DIV/0!</v>
      </c>
      <c r="G13" s="35" t="e">
        <f>(B13*C13)/B13/D13</f>
        <v>#DIV/0!</v>
      </c>
      <c r="H13" s="30" t="s">
        <v>32</v>
      </c>
      <c r="I13" s="36">
        <f t="shared" si="0"/>
        <v>0</v>
      </c>
      <c r="J13" s="35">
        <f t="shared" si="0"/>
        <v>0</v>
      </c>
      <c r="K13" s="33">
        <f t="shared" si="0"/>
        <v>0</v>
      </c>
      <c r="L13" s="35">
        <f>I13*J13</f>
        <v>0</v>
      </c>
      <c r="M13" s="37" t="s">
        <v>33</v>
      </c>
      <c r="N13" s="38">
        <v>1</v>
      </c>
      <c r="O13" s="38">
        <v>2</v>
      </c>
      <c r="P13" s="38">
        <v>3</v>
      </c>
      <c r="Q13" s="38">
        <v>4</v>
      </c>
    </row>
    <row r="14" spans="1:17" ht="73.5" customHeight="1" x14ac:dyDescent="0.45">
      <c r="A14" s="54" t="s">
        <v>34</v>
      </c>
      <c r="B14" s="55"/>
      <c r="C14" s="55"/>
      <c r="D14" s="55"/>
      <c r="E14" s="27">
        <f>'【薬局】別紙（2.0％超部分算定シート）'!I5</f>
        <v>0</v>
      </c>
      <c r="F14" s="39" t="str">
        <f>'【薬局】別紙（2.0％超部分算定シート）'!J5</f>
        <v>○</v>
      </c>
      <c r="G14" s="27">
        <f>IFERROR('【薬局】別紙（2.0％超部分算定シート）'!K5,0)</f>
        <v>0</v>
      </c>
      <c r="H14" s="54" t="s">
        <v>34</v>
      </c>
      <c r="I14" s="55"/>
      <c r="J14" s="55"/>
      <c r="K14" s="55"/>
      <c r="L14" s="27">
        <f>'【薬局】別紙（2.0％超部分算定シート）'!L5</f>
        <v>0</v>
      </c>
      <c r="M14" s="20" t="s">
        <v>35</v>
      </c>
    </row>
    <row r="15" spans="1:17" ht="27" hidden="1" customHeight="1" x14ac:dyDescent="0.45">
      <c r="A15" s="15" t="s">
        <v>36</v>
      </c>
      <c r="B15" s="16"/>
      <c r="C15" s="16"/>
      <c r="D15" s="16"/>
      <c r="E15" s="16"/>
      <c r="F15" s="17"/>
      <c r="G15" s="40"/>
      <c r="H15" s="19" t="str">
        <f>A15</f>
        <v>（職種内訳）○○の賃金改善実績の有無（右欄に○・×を記載）</v>
      </c>
      <c r="I15" s="16"/>
      <c r="J15" s="16"/>
      <c r="K15" s="17"/>
      <c r="L15" s="13">
        <f>G15</f>
        <v>0</v>
      </c>
      <c r="M15" s="20" t="s">
        <v>15</v>
      </c>
      <c r="N15" s="3" t="s">
        <v>9</v>
      </c>
      <c r="O15" s="3" t="s">
        <v>10</v>
      </c>
    </row>
    <row r="16" spans="1:17" ht="72.75" hidden="1" customHeight="1" x14ac:dyDescent="0.45">
      <c r="A16" s="21" t="s">
        <v>16</v>
      </c>
      <c r="B16" s="22" t="s">
        <v>17</v>
      </c>
      <c r="C16" s="22" t="s">
        <v>18</v>
      </c>
      <c r="D16" s="22" t="s">
        <v>19</v>
      </c>
      <c r="E16" s="22" t="s">
        <v>20</v>
      </c>
      <c r="F16" s="22" t="s">
        <v>21</v>
      </c>
      <c r="G16" s="22" t="s">
        <v>22</v>
      </c>
      <c r="H16" s="21" t="s">
        <v>16</v>
      </c>
      <c r="I16" s="22" t="s">
        <v>17</v>
      </c>
      <c r="J16" s="22" t="s">
        <v>18</v>
      </c>
      <c r="K16" s="22" t="s">
        <v>19</v>
      </c>
      <c r="L16" s="22" t="s">
        <v>23</v>
      </c>
      <c r="M16" s="20" t="s">
        <v>24</v>
      </c>
    </row>
    <row r="17" spans="1:17" ht="41.25" hidden="1" customHeight="1" x14ac:dyDescent="0.45">
      <c r="A17" s="23" t="s">
        <v>25</v>
      </c>
      <c r="B17" s="24"/>
      <c r="C17" s="25"/>
      <c r="D17" s="26"/>
      <c r="E17" s="25"/>
      <c r="F17" s="13" t="str">
        <f>IF(E17&gt;=C17,"○","×")</f>
        <v>○</v>
      </c>
      <c r="G17" s="27" t="e">
        <f>((B17*C17*D17)/B17)/D17</f>
        <v>#DIV/0!</v>
      </c>
      <c r="H17" s="23" t="s">
        <v>26</v>
      </c>
      <c r="I17" s="28">
        <f t="shared" ref="I17:K19" si="1">B17</f>
        <v>0</v>
      </c>
      <c r="J17" s="27">
        <f t="shared" si="1"/>
        <v>0</v>
      </c>
      <c r="K17" s="29">
        <f t="shared" si="1"/>
        <v>0</v>
      </c>
      <c r="L17" s="27">
        <f>I17*J17*K17</f>
        <v>0</v>
      </c>
      <c r="M17" s="20" t="s">
        <v>27</v>
      </c>
    </row>
    <row r="18" spans="1:17" ht="41.25" hidden="1" customHeight="1" x14ac:dyDescent="0.45">
      <c r="A18" s="23" t="s">
        <v>28</v>
      </c>
      <c r="B18" s="24"/>
      <c r="C18" s="25"/>
      <c r="D18" s="26"/>
      <c r="E18" s="25"/>
      <c r="F18" s="13" t="str">
        <f>IF(E18&gt;=C18,"○","×")</f>
        <v>○</v>
      </c>
      <c r="G18" s="27" t="e">
        <f>((B18*C18*D18)/B18)/D18</f>
        <v>#DIV/0!</v>
      </c>
      <c r="H18" s="23" t="s">
        <v>29</v>
      </c>
      <c r="I18" s="28">
        <f t="shared" si="1"/>
        <v>0</v>
      </c>
      <c r="J18" s="27">
        <f t="shared" si="1"/>
        <v>0</v>
      </c>
      <c r="K18" s="29">
        <f t="shared" si="1"/>
        <v>0</v>
      </c>
      <c r="L18" s="27">
        <f>I18*J18*K18</f>
        <v>0</v>
      </c>
      <c r="M18" s="20" t="s">
        <v>30</v>
      </c>
    </row>
    <row r="19" spans="1:17" s="38" customFormat="1" ht="41.25" hidden="1" customHeight="1" x14ac:dyDescent="0.45">
      <c r="A19" s="30" t="s">
        <v>31</v>
      </c>
      <c r="B19" s="31"/>
      <c r="C19" s="32"/>
      <c r="D19" s="33"/>
      <c r="E19" s="32"/>
      <c r="F19" s="34" t="e">
        <f>IF(E19&gt;=G19,"○","×")</f>
        <v>#DIV/0!</v>
      </c>
      <c r="G19" s="35" t="e">
        <f>(B19*C19)/B19/D19</f>
        <v>#DIV/0!</v>
      </c>
      <c r="H19" s="30" t="s">
        <v>32</v>
      </c>
      <c r="I19" s="36">
        <f t="shared" si="1"/>
        <v>0</v>
      </c>
      <c r="J19" s="35">
        <f t="shared" si="1"/>
        <v>0</v>
      </c>
      <c r="K19" s="33">
        <f t="shared" si="1"/>
        <v>0</v>
      </c>
      <c r="L19" s="35">
        <f>I19*J19</f>
        <v>0</v>
      </c>
      <c r="M19" s="37" t="s">
        <v>33</v>
      </c>
      <c r="N19" s="38">
        <v>1</v>
      </c>
      <c r="O19" s="38">
        <v>2</v>
      </c>
      <c r="P19" s="38">
        <v>3</v>
      </c>
      <c r="Q19" s="38">
        <v>4</v>
      </c>
    </row>
    <row r="20" spans="1:17" ht="73.5" hidden="1" customHeight="1" x14ac:dyDescent="0.45">
      <c r="A20" s="54" t="s">
        <v>34</v>
      </c>
      <c r="B20" s="55"/>
      <c r="C20" s="55"/>
      <c r="D20" s="56"/>
      <c r="E20" s="27">
        <f>'【薬局】別紙（2.0％超部分算定シート）'!I8</f>
        <v>0</v>
      </c>
      <c r="F20" s="39" t="str">
        <f>'【薬局】別紙（2.0％超部分算定シート）'!J8</f>
        <v>○</v>
      </c>
      <c r="G20" s="27" t="e">
        <f>'【薬局】別紙（2.0％超部分算定シート）'!K8</f>
        <v>#DIV/0!</v>
      </c>
      <c r="H20" s="54" t="s">
        <v>34</v>
      </c>
      <c r="I20" s="55"/>
      <c r="J20" s="55"/>
      <c r="K20" s="56"/>
      <c r="L20" s="27">
        <f>'【薬局】別紙（2.0％超部分算定シート）'!L8</f>
        <v>0</v>
      </c>
      <c r="M20" s="20" t="s">
        <v>35</v>
      </c>
    </row>
  </sheetData>
  <mergeCells count="7">
    <mergeCell ref="A20:D20"/>
    <mergeCell ref="H20:K20"/>
    <mergeCell ref="A2:L2"/>
    <mergeCell ref="A8:G8"/>
    <mergeCell ref="H8:L8"/>
    <mergeCell ref="A14:D14"/>
    <mergeCell ref="H14:K14"/>
  </mergeCells>
  <phoneticPr fontId="3"/>
  <conditionalFormatting sqref="A14 A20 G20:H20 L20">
    <cfRule type="expression" dxfId="10" priority="7">
      <formula>$G$2="×"</formula>
    </cfRule>
  </conditionalFormatting>
  <conditionalFormatting sqref="A11:G13">
    <cfRule type="expression" dxfId="9" priority="4">
      <formula>$G$2="×"</formula>
    </cfRule>
  </conditionalFormatting>
  <conditionalFormatting sqref="A17:L19">
    <cfRule type="expression" dxfId="8" priority="5">
      <formula>$G$2="×"</formula>
    </cfRule>
  </conditionalFormatting>
  <conditionalFormatting sqref="G14">
    <cfRule type="expression" dxfId="7" priority="3">
      <formula>$G$2="×"</formula>
    </cfRule>
  </conditionalFormatting>
  <conditionalFormatting sqref="H11:H14">
    <cfRule type="expression" dxfId="6" priority="6">
      <formula>$G$2="×"</formula>
    </cfRule>
  </conditionalFormatting>
  <conditionalFormatting sqref="I11:L13">
    <cfRule type="expression" dxfId="5" priority="2">
      <formula>$G$2="×"</formula>
    </cfRule>
  </conditionalFormatting>
  <conditionalFormatting sqref="L14">
    <cfRule type="expression" dxfId="4" priority="1">
      <formula>$G$2="×"</formula>
    </cfRule>
  </conditionalFormatting>
  <dataValidations count="4">
    <dataValidation type="list" allowBlank="1" showInputMessage="1" showErrorMessage="1" sqref="G9" xr:uid="{6D3DAFDD-02A1-4664-BBD7-B089D972E5D9}">
      <formula1>$N$6:$O$6</formula1>
    </dataValidation>
    <dataValidation type="list" allowBlank="1" showInputMessage="1" showErrorMessage="1" sqref="G15" xr:uid="{1EF2A199-FC41-4D37-9181-F554962BE0A1}">
      <formula1>#REF!</formula1>
    </dataValidation>
    <dataValidation type="list" allowBlank="1" showInputMessage="1" showErrorMessage="1" sqref="G6:G7" xr:uid="{5D0CCFAB-B7D8-4787-ACEB-FC01BBB160EC}">
      <formula1>$N$7:$O$7</formula1>
    </dataValidation>
    <dataValidation type="list" allowBlank="1" showInputMessage="1" showErrorMessage="1" sqref="D13 D19" xr:uid="{A3E0900D-BA33-4E06-9F47-122C7C446851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1EB-F359-4096-92C4-50F63298967B}">
  <sheetPr>
    <tabColor theme="6"/>
    <pageSetUpPr fitToPage="1"/>
  </sheetPr>
  <dimension ref="A1:O8"/>
  <sheetViews>
    <sheetView view="pageBreakPreview" zoomScale="74" zoomScaleNormal="100" zoomScaleSheetLayoutView="70" workbookViewId="0">
      <selection activeCell="A31" sqref="A31"/>
    </sheetView>
  </sheetViews>
  <sheetFormatPr defaultColWidth="8.09765625" defaultRowHeight="18" x14ac:dyDescent="0.45"/>
  <cols>
    <col min="1" max="1" width="34.09765625" style="3" customWidth="1"/>
    <col min="2" max="5" width="13.59765625" style="4" customWidth="1"/>
    <col min="6" max="6" width="14.796875" style="4" customWidth="1"/>
    <col min="7" max="7" width="21.796875" style="4" customWidth="1"/>
    <col min="8" max="8" width="17.796875" style="4" customWidth="1"/>
    <col min="9" max="9" width="19.8984375" style="4" customWidth="1"/>
    <col min="10" max="11" width="16.3984375" style="4" customWidth="1"/>
    <col min="12" max="12" width="37.8984375" style="3" customWidth="1"/>
    <col min="13" max="13" width="168.5" style="6" customWidth="1"/>
    <col min="14" max="19" width="13.19921875" style="3" customWidth="1"/>
    <col min="20" max="20" width="17" style="3" customWidth="1"/>
    <col min="21" max="21" width="8.09765625" style="3"/>
    <col min="22" max="28" width="8.09765625" style="3" customWidth="1"/>
    <col min="29" max="16384" width="8.09765625" style="3"/>
  </cols>
  <sheetData>
    <row r="1" spans="1:15" ht="51" customHeight="1" x14ac:dyDescent="0.45">
      <c r="A1" s="1" t="s">
        <v>37</v>
      </c>
      <c r="B1" s="60" t="s">
        <v>38</v>
      </c>
      <c r="C1" s="60"/>
      <c r="D1" s="60"/>
      <c r="E1" s="60"/>
      <c r="F1" s="60"/>
      <c r="G1" s="60"/>
      <c r="H1" s="60"/>
      <c r="I1" s="60"/>
      <c r="J1" s="60"/>
      <c r="K1" s="60"/>
      <c r="L1" s="41"/>
    </row>
    <row r="2" spans="1:15" ht="41.25" customHeight="1" x14ac:dyDescent="0.45">
      <c r="A2" s="61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13" t="s">
        <v>23</v>
      </c>
      <c r="M2" s="14"/>
    </row>
    <row r="3" spans="1:15" ht="33" customHeight="1" x14ac:dyDescent="0.45">
      <c r="A3" s="19" t="str">
        <f>【薬局】賃上げ実績報告!A9</f>
        <v>対象職員の賃金改善実績の有無（右欄に○・×を記載）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18"/>
      <c r="M3" s="20" t="s">
        <v>39</v>
      </c>
      <c r="N3" s="3" t="s">
        <v>9</v>
      </c>
      <c r="O3" s="3" t="s">
        <v>10</v>
      </c>
    </row>
    <row r="4" spans="1:15" ht="72.75" customHeight="1" x14ac:dyDescent="0.45">
      <c r="A4" s="21" t="s">
        <v>16</v>
      </c>
      <c r="B4" s="22" t="s">
        <v>40</v>
      </c>
      <c r="C4" s="22" t="s">
        <v>41</v>
      </c>
      <c r="D4" s="22" t="s">
        <v>42</v>
      </c>
      <c r="E4" s="22" t="s">
        <v>43</v>
      </c>
      <c r="F4" s="22" t="s">
        <v>44</v>
      </c>
      <c r="G4" s="22" t="s">
        <v>45</v>
      </c>
      <c r="H4" s="22" t="s">
        <v>46</v>
      </c>
      <c r="I4" s="22" t="s">
        <v>20</v>
      </c>
      <c r="J4" s="22" t="s">
        <v>47</v>
      </c>
      <c r="K4" s="22" t="s">
        <v>22</v>
      </c>
      <c r="L4" s="22" t="s">
        <v>23</v>
      </c>
      <c r="M4" s="20" t="s">
        <v>24</v>
      </c>
    </row>
    <row r="5" spans="1:15" ht="105" customHeight="1" x14ac:dyDescent="0.45">
      <c r="A5" s="23" t="s">
        <v>48</v>
      </c>
      <c r="B5" s="25"/>
      <c r="C5" s="25"/>
      <c r="D5" s="44" t="e">
        <f>C5/B5</f>
        <v>#DIV/0!</v>
      </c>
      <c r="E5" s="45" t="e">
        <f>(D5-0.02)*B5</f>
        <v>#DIV/0!</v>
      </c>
      <c r="F5" s="46"/>
      <c r="G5" s="47"/>
      <c r="H5" s="48"/>
      <c r="I5" s="25"/>
      <c r="J5" s="13" t="str">
        <f>IF(I5&gt;=C5,"○","×")</f>
        <v>○</v>
      </c>
      <c r="K5" s="27" t="e">
        <f>((F5*G5*H5)/H5)/G5</f>
        <v>#DIV/0!</v>
      </c>
      <c r="L5" s="27">
        <f>F5*G5*H5</f>
        <v>0</v>
      </c>
      <c r="M5" s="20" t="s">
        <v>49</v>
      </c>
    </row>
    <row r="6" spans="1:15" ht="27" hidden="1" customHeight="1" x14ac:dyDescent="0.45">
      <c r="A6" s="19" t="str">
        <f>【薬局】賃上げ実績報告!A15</f>
        <v>（職種内訳）○○の賃金改善実績の有無（右欄に○・×を記載）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40"/>
      <c r="M6" s="20" t="s">
        <v>39</v>
      </c>
      <c r="N6" s="3" t="s">
        <v>9</v>
      </c>
      <c r="O6" s="3" t="s">
        <v>10</v>
      </c>
    </row>
    <row r="7" spans="1:15" ht="63" hidden="1" customHeight="1" x14ac:dyDescent="0.45">
      <c r="A7" s="21" t="s">
        <v>16</v>
      </c>
      <c r="B7" s="22" t="s">
        <v>40</v>
      </c>
      <c r="C7" s="22" t="s">
        <v>41</v>
      </c>
      <c r="D7" s="22" t="s">
        <v>42</v>
      </c>
      <c r="E7" s="22" t="s">
        <v>43</v>
      </c>
      <c r="F7" s="22" t="s">
        <v>44</v>
      </c>
      <c r="G7" s="22" t="s">
        <v>45</v>
      </c>
      <c r="H7" s="22" t="s">
        <v>46</v>
      </c>
      <c r="I7" s="22" t="s">
        <v>20</v>
      </c>
      <c r="J7" s="22" t="s">
        <v>47</v>
      </c>
      <c r="K7" s="22" t="s">
        <v>22</v>
      </c>
      <c r="L7" s="22" t="s">
        <v>23</v>
      </c>
      <c r="M7" s="14"/>
    </row>
    <row r="8" spans="1:15" ht="84.75" hidden="1" customHeight="1" x14ac:dyDescent="0.45">
      <c r="A8" s="23" t="s">
        <v>48</v>
      </c>
      <c r="B8" s="25"/>
      <c r="C8" s="25"/>
      <c r="D8" s="44" t="e">
        <f>C8/B8</f>
        <v>#DIV/0!</v>
      </c>
      <c r="E8" s="45" t="e">
        <f>(D8-0.02)*B8</f>
        <v>#DIV/0!</v>
      </c>
      <c r="F8" s="46"/>
      <c r="G8" s="47"/>
      <c r="H8" s="48"/>
      <c r="I8" s="25"/>
      <c r="J8" s="13" t="str">
        <f>IF(I8&gt;=C8,"○","×")</f>
        <v>○</v>
      </c>
      <c r="K8" s="27" t="e">
        <f>((F8*G8*H8)/H8)/G8</f>
        <v>#DIV/0!</v>
      </c>
      <c r="L8" s="27">
        <f>F8*G8*H8</f>
        <v>0</v>
      </c>
      <c r="M8" s="20" t="s">
        <v>49</v>
      </c>
    </row>
  </sheetData>
  <mergeCells count="2">
    <mergeCell ref="B1:K1"/>
    <mergeCell ref="A2:K2"/>
  </mergeCells>
  <phoneticPr fontId="3"/>
  <conditionalFormatting sqref="A5:J5 L5">
    <cfRule type="expression" dxfId="3" priority="2">
      <formula>#REF!="×"</formula>
    </cfRule>
  </conditionalFormatting>
  <conditionalFormatting sqref="A8:J8 L8">
    <cfRule type="expression" dxfId="2" priority="4">
      <formula>#REF!="×"</formula>
    </cfRule>
  </conditionalFormatting>
  <conditionalFormatting sqref="K5">
    <cfRule type="expression" dxfId="1" priority="1">
      <formula>$G$2="×"</formula>
    </cfRule>
  </conditionalFormatting>
  <conditionalFormatting sqref="K8">
    <cfRule type="expression" dxfId="0" priority="3">
      <formula>$G$2="×"</formula>
    </cfRule>
  </conditionalFormatting>
  <dataValidations count="2">
    <dataValidation type="list" allowBlank="1" showInputMessage="1" showErrorMessage="1" sqref="L3" xr:uid="{16A0B41B-34A4-4603-87FE-836A40AF1406}">
      <formula1>$N$6:$O$6</formula1>
    </dataValidation>
    <dataValidation type="list" allowBlank="1" showInputMessage="1" showErrorMessage="1" sqref="L6" xr:uid="{BC5D8351-3CA4-4C4C-B66D-B40C650DA165}">
      <formula1>#REF!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【薬局】賃上げ実績報告</vt:lpstr>
      <vt:lpstr>【薬局】別紙（2.0％超部分算定シート）</vt:lpstr>
      <vt:lpstr>【薬局】賃上げ実績報告!Print_Area</vt:lpstr>
      <vt:lpstr>'【薬局】別紙（2.0％超部分算定シート）'!Print_Area</vt:lpstr>
      <vt:lpstr>【薬局】賃上げ実績報告!Print_Titles</vt:lpstr>
      <vt:lpstr>'【薬局】別紙（2.0％超部分算定シート）'!Print_Titles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稜佳</dc:creator>
  <cp:lastModifiedBy>野田 稜佳</cp:lastModifiedBy>
  <cp:lastPrinted>2026-06-26T06:24:35Z</cp:lastPrinted>
  <dcterms:created xsi:type="dcterms:W3CDTF">2026-05-18T04:26:47Z</dcterms:created>
  <dcterms:modified xsi:type="dcterms:W3CDTF">2026-06-26T06:24:52Z</dcterms:modified>
</cp:coreProperties>
</file>