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Y:\ﾌ　物価高騰・医療介護支援パッケージ\令和７年度２月補正　処遇改善・物価高騰\県HP用　様式\処遇改善・物価支援\賃上げ実績報告書\"/>
    </mc:Choice>
  </mc:AlternateContent>
  <xr:revisionPtr revIDLastSave="0" documentId="13_ncr:1_{9DC98CAF-AF58-4E52-845C-684994C9CD74}" xr6:coauthVersionLast="47" xr6:coauthVersionMax="47" xr10:uidLastSave="{00000000-0000-0000-0000-000000000000}"/>
  <bookViews>
    <workbookView xWindow="28680" yWindow="-120" windowWidth="29040" windowHeight="15720" xr2:uid="{53091BE3-E51E-4B31-917A-482D1B6AE3A5}"/>
  </bookViews>
  <sheets>
    <sheet name="③【薬局】賃上げ実績報告" sheetId="1" r:id="rId1"/>
    <sheet name="【薬局】別紙（2.0％超部分算定シート）" sheetId="2" r:id="rId2"/>
  </sheets>
  <definedNames>
    <definedName name="_xlnm._FilterDatabase" localSheetId="1" hidden="1">'【薬局】別紙（2.0％超部分算定シート）'!$A$5:$O$9</definedName>
    <definedName name="_xlnm._FilterDatabase" localSheetId="0" hidden="1">③【薬局】賃上げ実績報告!$A$11:$O$21</definedName>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E" hidden="1">#REF!</definedName>
    <definedName name="KEYY" hidden="1">#REF!</definedName>
    <definedName name="ko" hidden="1">#REF!</definedName>
    <definedName name="ｌ" hidden="1">#REF!</definedName>
    <definedName name="o" hidden="1">#REF!</definedName>
    <definedName name="_xlnm.Print_Area" localSheetId="1">'【薬局】別紙（2.0％超部分算定シート）'!$A$1:$L$28</definedName>
    <definedName name="_xlnm.Print_Area" localSheetId="0">③【薬局】賃上げ実績報告!$A$1:$L$40</definedName>
    <definedName name="_xlnm.Print_Area">#REF!</definedName>
    <definedName name="_xlnm.Print_Titles" localSheetId="1">'【薬局】別紙（2.0％超部分算定シート）'!$2:$3</definedName>
    <definedName name="_xlnm.Print_Titles" localSheetId="0">③【薬局】賃上げ実績報告!$2:$9</definedName>
    <definedName name="あ" hidden="1">#REF!</definedName>
    <definedName name="い" hidden="1">#REF!</definedName>
    <definedName name="いお" hidden="1">#REF!</definedName>
    <definedName name="う" hidden="1">#REF!</definedName>
    <definedName name="こ" hidden="1">#REF!</definedName>
    <definedName name="こ」" hidden="1">#REF!</definedName>
    <definedName name="ブロック">#REF!</definedName>
    <definedName name="医療提供体制施設整備交付金">#REF!</definedName>
    <definedName name="医療提供体制施設整備補助金">#REF!</definedName>
    <definedName name="事業分類">#REF!</definedName>
    <definedName name="地域医療介護総合確保基金">#REF!</definedName>
    <definedName name="鉄筋コンクリート">#REF!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L9" i="2"/>
  <c r="K9" i="2"/>
  <c r="J9" i="2"/>
  <c r="F21" i="1" s="1"/>
  <c r="D9" i="2"/>
  <c r="E9" i="2" s="1"/>
  <c r="A7" i="2"/>
  <c r="L6" i="2"/>
  <c r="L15" i="1" s="1"/>
  <c r="K6" i="2"/>
  <c r="G15" i="1" s="1"/>
  <c r="J6" i="2"/>
  <c r="F15" i="1" s="1"/>
  <c r="D6" i="2"/>
  <c r="E6" i="2" s="1"/>
  <c r="A4" i="2"/>
  <c r="L21" i="1"/>
  <c r="G21" i="1"/>
  <c r="E21" i="1"/>
  <c r="K20" i="1"/>
  <c r="J20" i="1"/>
  <c r="I20" i="1"/>
  <c r="L20" i="1" s="1"/>
  <c r="G20" i="1"/>
  <c r="F20" i="1"/>
  <c r="K19" i="1"/>
  <c r="J19" i="1"/>
  <c r="I19" i="1"/>
  <c r="G19" i="1"/>
  <c r="F19" i="1"/>
  <c r="K18" i="1"/>
  <c r="J18" i="1"/>
  <c r="I18" i="1"/>
  <c r="G18" i="1"/>
  <c r="F18" i="1"/>
  <c r="L16" i="1"/>
  <c r="H16" i="1"/>
  <c r="E15" i="1"/>
  <c r="K14" i="1"/>
  <c r="J14" i="1"/>
  <c r="I14" i="1"/>
  <c r="G14" i="1"/>
  <c r="F14" i="1" s="1"/>
  <c r="K13" i="1"/>
  <c r="L13" i="1" s="1"/>
  <c r="J13" i="1"/>
  <c r="I13" i="1"/>
  <c r="F13" i="1"/>
  <c r="K12" i="1"/>
  <c r="J12" i="1"/>
  <c r="I12" i="1"/>
  <c r="G12" i="1"/>
  <c r="F12" i="1"/>
  <c r="L10" i="1"/>
  <c r="H10" i="1"/>
  <c r="L18" i="1" l="1"/>
  <c r="L19" i="1"/>
  <c r="L14" i="1"/>
  <c r="G6" i="1"/>
  <c r="L12" i="1"/>
  <c r="L4" i="1" l="1"/>
  <c r="L7" i="1" s="1"/>
  <c r="L8" i="1"/>
  <c r="L6" i="1" l="1"/>
</calcChain>
</file>

<file path=xl/sharedStrings.xml><?xml version="1.0" encoding="utf-8"?>
<sst xmlns="http://schemas.openxmlformats.org/spreadsheetml/2006/main" count="120" uniqueCount="55">
  <si>
    <t>様式第３号（第10条関係）　（薬局）</t>
    <rPh sb="0" eb="3">
      <t>ヨウシキダイ</t>
    </rPh>
    <rPh sb="4" eb="5">
      <t>ゴウ</t>
    </rPh>
    <rPh sb="15" eb="17">
      <t>ヤッキョク</t>
    </rPh>
    <phoneticPr fontId="3"/>
  </si>
  <si>
    <t>（記載要領）</t>
    <rPh sb="1" eb="3">
      <t>キサイ</t>
    </rPh>
    <rPh sb="3" eb="5">
      <t>ヨウリョウ</t>
    </rPh>
    <phoneticPr fontId="3"/>
  </si>
  <si>
    <t>開設者：</t>
    <rPh sb="0" eb="3">
      <t>カイセツシャ</t>
    </rPh>
    <phoneticPr fontId="3"/>
  </si>
  <si>
    <t>❶：賃金改善の総額</t>
    <rPh sb="2" eb="4">
      <t>チンギン</t>
    </rPh>
    <rPh sb="4" eb="6">
      <t>カイゼン</t>
    </rPh>
    <rPh sb="7" eb="9">
      <t>ソウガク</t>
    </rPh>
    <phoneticPr fontId="5"/>
  </si>
  <si>
    <t>薬局の名称：</t>
    <rPh sb="0" eb="2">
      <t>ヤッキョク</t>
    </rPh>
    <rPh sb="3" eb="5">
      <t>メイショウ</t>
    </rPh>
    <phoneticPr fontId="3"/>
  </si>
  <si>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5"/>
  </si>
  <si>
    <t>❶≧❷の判定</t>
    <rPh sb="4" eb="6">
      <t>ハンテイ</t>
    </rPh>
    <phoneticPr fontId="5"/>
  </si>
  <si>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5"/>
  </si>
  <si>
    <t>○</t>
  </si>
  <si>
    <t>❷－❶：返還額（千円未満切り捨て）</t>
    <rPh sb="4" eb="7">
      <t>ヘンカンガク</t>
    </rPh>
    <rPh sb="8" eb="10">
      <t>センエン</t>
    </rPh>
    <rPh sb="10" eb="12">
      <t>ミマン</t>
    </rPh>
    <rPh sb="12" eb="13">
      <t>キ</t>
    </rPh>
    <rPh sb="14" eb="15">
      <t>ス</t>
    </rPh>
    <phoneticPr fontId="5"/>
  </si>
  <si>
    <t>○</t>
    <phoneticPr fontId="3"/>
  </si>
  <si>
    <t>×</t>
    <phoneticPr fontId="3"/>
  </si>
  <si>
    <t>交付確定額</t>
    <rPh sb="0" eb="2">
      <t>コウフ</t>
    </rPh>
    <rPh sb="2" eb="5">
      <t>カクテイガク</t>
    </rPh>
    <phoneticPr fontId="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</si>
  <si>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
  </si>
  <si>
    <t>賃金改善の総額</t>
    <rPh sb="0" eb="2">
      <t>チンギン</t>
    </rPh>
    <rPh sb="2" eb="4">
      <t>カイゼン</t>
    </rPh>
    <rPh sb="5" eb="7">
      <t>ソウガク</t>
    </rPh>
    <phoneticPr fontId="3"/>
  </si>
  <si>
    <t>対象職員の賃金改善実績の有無（右欄に○・×を記載）</t>
    <rPh sb="0" eb="2">
      <t>タイショウ</t>
    </rPh>
    <rPh sb="2" eb="4">
      <t>ショクイン</t>
    </rPh>
    <phoneticPr fontId="3"/>
  </si>
  <si>
    <t>給付金を活用して令和７年12月から令和８年５月までの間の賃金改善の実績の有無（○・×）を記載してください。</t>
    <rPh sb="0" eb="3">
      <t>キュウフキン</t>
    </rPh>
    <rPh sb="4" eb="6">
      <t>カツヨウ</t>
    </rPh>
    <rPh sb="36" eb="38">
      <t>ウム</t>
    </rPh>
    <rPh sb="44" eb="46">
      <t>キサイ</t>
    </rPh>
    <phoneticPr fontId="3"/>
  </si>
  <si>
    <t>賃金改善の内容</t>
    <rPh sb="0" eb="2">
      <t>チンギン</t>
    </rPh>
    <rPh sb="2" eb="4">
      <t>カイゼン</t>
    </rPh>
    <rPh sb="5" eb="7">
      <t>ナイヨウ</t>
    </rPh>
    <phoneticPr fontId="5"/>
  </si>
  <si>
    <t>①対象人数
（常勤換算数）</t>
    <rPh sb="1" eb="3">
      <t>タイショウ</t>
    </rPh>
    <rPh sb="3" eb="5">
      <t>ニンズウ</t>
    </rPh>
    <rPh sb="7" eb="9">
      <t>ジョウキン</t>
    </rPh>
    <rPh sb="9" eb="11">
      <t>カンサン</t>
    </rPh>
    <rPh sb="11" eb="12">
      <t>スウ</t>
    </rPh>
    <phoneticPr fontId="5"/>
  </si>
  <si>
    <t>②月額または
一時金支給額</t>
    <rPh sb="1" eb="3">
      <t>ゲツガク</t>
    </rPh>
    <rPh sb="7" eb="9">
      <t>イチジ</t>
    </rPh>
    <rPh sb="9" eb="10">
      <t>キン</t>
    </rPh>
    <rPh sb="10" eb="12">
      <t>シキュウ</t>
    </rPh>
    <rPh sb="12" eb="13">
      <t>ガク</t>
    </rPh>
    <phoneticPr fontId="5"/>
  </si>
  <si>
    <t>③月数</t>
    <rPh sb="1" eb="3">
      <t>ゲッスウ</t>
    </rPh>
    <phoneticPr fontId="5"/>
  </si>
  <si>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5"/>
  </si>
  <si>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5"/>
  </si>
  <si>
    <t>1名あたり平均額（月額）</t>
    <rPh sb="1" eb="2">
      <t>メイ</t>
    </rPh>
    <rPh sb="5" eb="8">
      <t>ヘイキンガク</t>
    </rPh>
    <rPh sb="9" eb="11">
      <t>ゲツガク</t>
    </rPh>
    <phoneticPr fontId="5"/>
  </si>
  <si>
    <t>賃金改善の総額</t>
    <phoneticPr fontId="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</si>
  <si>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5"/>
  </si>
  <si>
    <t>　賃上げ（ベースアップ分）（（①対象人数×②月額×③月数）÷①対象人数）</t>
    <rPh sb="1" eb="3">
      <t>チンア</t>
    </rPh>
    <phoneticPr fontId="3"/>
  </si>
  <si>
    <t>　賃上げ（ベースアップ分）（①対象人数×②月額×③月数）</t>
    <rPh sb="1" eb="3">
      <t>チンア</t>
    </rPh>
    <phoneticPr fontId="3"/>
  </si>
  <si>
    <t>給付金を活用して令和７年12月から令和８年５月までの間のベースアップによる賃金改善額（円単位）を直接入力してください。</t>
    <rPh sb="43" eb="44">
      <t>エン</t>
    </rPh>
    <rPh sb="44" eb="46">
      <t>タンイ</t>
    </rPh>
    <rPh sb="48" eb="50">
      <t>チョクセツ</t>
    </rPh>
    <rPh sb="50" eb="52">
      <t>ニュウリョク</t>
    </rPh>
    <phoneticPr fontId="3"/>
  </si>
  <si>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
  </si>
  <si>
    <t>　特別手当（①対象人数×②月額×③月数）</t>
    <rPh sb="1" eb="3">
      <t>トクベツ</t>
    </rPh>
    <rPh sb="3" eb="5">
      <t>テアテ</t>
    </rPh>
    <rPh sb="7" eb="9">
      <t>タイショウ</t>
    </rPh>
    <rPh sb="9" eb="11">
      <t>ニンズウ</t>
    </rPh>
    <rPh sb="13" eb="15">
      <t>ゲツガク</t>
    </rPh>
    <rPh sb="17" eb="19">
      <t>ゲッスウ</t>
    </rPh>
    <phoneticPr fontId="3"/>
  </si>
  <si>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
  </si>
  <si>
    <t>　一時金（（①対象人数×②支給額）÷①対象人数）</t>
    <rPh sb="1" eb="4">
      <t>イチジキン</t>
    </rPh>
    <rPh sb="7" eb="9">
      <t>タイショウ</t>
    </rPh>
    <rPh sb="9" eb="11">
      <t>ニンズウ</t>
    </rPh>
    <rPh sb="13" eb="16">
      <t>シキュウガク</t>
    </rPh>
    <phoneticPr fontId="3"/>
  </si>
  <si>
    <t>　一時金（①対象人数×②支給額）</t>
    <rPh sb="1" eb="4">
      <t>イチジキン</t>
    </rPh>
    <rPh sb="6" eb="8">
      <t>タイショウ</t>
    </rPh>
    <rPh sb="8" eb="10">
      <t>ニンズウ</t>
    </rPh>
    <rPh sb="12" eb="15">
      <t>シキュウガク</t>
    </rPh>
    <phoneticPr fontId="3"/>
  </si>
  <si>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</si>
  <si>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5"/>
  </si>
  <si>
    <t>別紙で算定してください。</t>
    <rPh sb="0" eb="2">
      <t>ベッシ</t>
    </rPh>
    <rPh sb="3" eb="5">
      <t>サンテイ</t>
    </rPh>
    <phoneticPr fontId="5"/>
  </si>
  <si>
    <t>（職種内訳）○○の賃金改善実績の有無（右欄に○・×を記載）</t>
    <rPh sb="1" eb="3">
      <t>ショクシュ</t>
    </rPh>
    <rPh sb="3" eb="5">
      <t>ウチワケ</t>
    </rPh>
    <phoneticPr fontId="3"/>
  </si>
  <si>
    <t>（別紙）（薬局）</t>
    <rPh sb="1" eb="3">
      <t>ベッシ</t>
    </rPh>
    <rPh sb="5" eb="7">
      <t>ヤッキョク</t>
    </rPh>
    <phoneticPr fontId="3"/>
  </si>
  <si>
    <t>【2.0超部分算定シート】</t>
    <phoneticPr fontId="5"/>
  </si>
  <si>
    <t>給付金の充当の有無（○・×）を記載してください。</t>
    <rPh sb="0" eb="3">
      <t>キュウフキン</t>
    </rPh>
    <rPh sb="4" eb="6">
      <t>ジュウトウ</t>
    </rPh>
    <rPh sb="7" eb="9">
      <t>ウム</t>
    </rPh>
    <rPh sb="15" eb="17">
      <t>キサイ</t>
    </rPh>
    <phoneticPr fontId="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</si>
  <si>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</si>
  <si>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5"/>
  </si>
  <si>
    <t>Ⅲ　令和７年度中の賃金改善割合</t>
    <rPh sb="2" eb="4">
      <t>レイワ</t>
    </rPh>
    <rPh sb="5" eb="7">
      <t>ネンド</t>
    </rPh>
    <rPh sb="7" eb="8">
      <t>チュウ</t>
    </rPh>
    <rPh sb="9" eb="11">
      <t>チンギン</t>
    </rPh>
    <rPh sb="11" eb="13">
      <t>カイゼン</t>
    </rPh>
    <rPh sb="13" eb="15">
      <t>ワリアイ</t>
    </rPh>
    <phoneticPr fontId="5"/>
  </si>
  <si>
    <t>Ⅳ　本事業の支給額を充てられる上限月額</t>
    <rPh sb="2" eb="3">
      <t>ホン</t>
    </rPh>
    <rPh sb="3" eb="5">
      <t>ジギョウ</t>
    </rPh>
    <rPh sb="6" eb="9">
      <t>シキュウガク</t>
    </rPh>
    <rPh sb="10" eb="11">
      <t>ア</t>
    </rPh>
    <rPh sb="15" eb="17">
      <t>ジョウゲン</t>
    </rPh>
    <rPh sb="17" eb="19">
      <t>ゲツガク</t>
    </rPh>
    <phoneticPr fontId="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</si>
  <si>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</si>
  <si>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5"/>
  </si>
  <si>
    <t>Ⅶ　対象人数
（常勤換算数）</t>
    <rPh sb="2" eb="4">
      <t>タイショウ</t>
    </rPh>
    <rPh sb="4" eb="6">
      <t>ニンズウ</t>
    </rPh>
    <rPh sb="8" eb="10">
      <t>ジョウキン</t>
    </rPh>
    <rPh sb="10" eb="12">
      <t>カンサン</t>
    </rPh>
    <rPh sb="12" eb="13">
      <t>スウ</t>
    </rPh>
    <phoneticPr fontId="5"/>
  </si>
  <si>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5"/>
  </si>
  <si>
    <t>令和７年度の対象職員のベースアップについて、令和７年３月31日時点の賃金水準と比較して2.0％を上回って実施している場合は、令和７年12月から令和８年５月までの間の当該2.0％を上回る部分</t>
    <phoneticPr fontId="5"/>
  </si>
  <si>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5"/>
  </si>
  <si>
    <t>〇〇薬局</t>
    <phoneticPr fontId="3"/>
  </si>
  <si>
    <t>株式会社〇〇</t>
    <rPh sb="0" eb="4">
      <t>カブシキガイシャ</t>
    </rPh>
    <phoneticPr fontId="3"/>
  </si>
  <si>
    <t>❷：賃上げ支援事業の支給（申請）額</t>
    <rPh sb="2" eb="4">
      <t>チンア</t>
    </rPh>
    <rPh sb="5" eb="7">
      <t>シエン</t>
    </rPh>
    <rPh sb="7" eb="9">
      <t>ジギョウ</t>
    </rPh>
    <rPh sb="10" eb="12">
      <t>シキュウ</t>
    </rPh>
    <rPh sb="13" eb="15">
      <t>シンセイ</t>
    </rPh>
    <rPh sb="16" eb="17">
      <t>ガク</t>
    </rPh>
    <phoneticPr fontId="5"/>
  </si>
  <si>
    <t>薬局分賃上げ支援事業　実績報告書
（賃金改善報告書）</t>
    <rPh sb="0" eb="2">
      <t>ヤッキョク</t>
    </rPh>
    <rPh sb="2" eb="3">
      <t>ブン</t>
    </rPh>
    <rPh sb="3" eb="5">
      <t>チンア</t>
    </rPh>
    <rPh sb="6" eb="8">
      <t>シエン</t>
    </rPh>
    <rPh sb="8" eb="10">
      <t>ジギョウ</t>
    </rPh>
    <rPh sb="11" eb="13">
      <t>ジッセキ</t>
    </rPh>
    <rPh sb="13" eb="16">
      <t>ホウコクショ</t>
    </rPh>
    <rPh sb="18" eb="20">
      <t>チンギン</t>
    </rPh>
    <rPh sb="20" eb="22">
      <t>カイゼン</t>
    </rPh>
    <rPh sb="22" eb="25">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</si>
</sst>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quot;月&quot;"/>
    <numFmt numFmtId="179" formatCode="#,##0&quot;月分&quot;"/>
    <numFmt numFmtId="180" formatCode="0.0%"/>
  </numFmts>
  <fonts count="10"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u/>
      <sz val="12"/>
      <color theme="1"/>
      <name val="ＭＳ ゴシック"/>
      <family val="3"/>
      <charset val="128"/>
    </font>
    <font>
      <sz val="6"/>
      <name val="游ゴシック"/>
      <family val="3"/>
      <charset val="128"/>
      <scheme val="minor"/>
    </font>
    <font>
      <b/>
      <u/>
      <sz val="12"/>
      <color theme="1"/>
      <name val="ＭＳ ゴシック"/>
      <family val="3"/>
      <charset val="128"/>
    </font>
    <font>
      <sz val="11"/>
      <color theme="1"/>
      <name val="游ゴシック"/>
      <family val="3"/>
      <charset val="128"/>
      <scheme val="minor"/>
    </font>
    <font>
      <b/>
      <sz val="11"/>
      <color theme="1"/>
      <name val="游ゴシック"/>
      <family val="3"/>
      <charset val="128"/>
      <scheme val="minor"/>
    </font>
    <font>
      <b/>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1" fillId="0" borderId="0">
      <alignment vertical="center"/>
    </xf>
  </cellStyleXfs>
  <cellXfs count="65">
    <xf numFmtId="0" fontId="0" fillId="0" borderId="0" xfId="0">
      <alignment vertical="center"/>
    </xf>
    <xf numFmtId="0" fontId="2" fillId="0" borderId="0" xfId="3" applyFont="1">
      <alignment vertical="center"/>
    </xf>
    <xf numFmtId="0" fontId="2" fillId="0" borderId="0" xfId="3" applyFont="1" applyAlignment="1">
      <alignment horizontal="center" vertical="center"/>
    </xf>
    <xf numFmtId="0" fontId="1" fillId="0" borderId="0" xfId="3">
      <alignment vertical="center"/>
    </xf>
    <xf numFmtId="0" fontId="1" fillId="0" borderId="0" xfId="3" applyAlignment="1">
      <alignment horizontal="center" vertical="center"/>
    </xf>
    <xf numFmtId="0" fontId="4" fillId="0" borderId="0" xfId="3" applyFont="1" applyProtection="1">
      <alignment vertical="center"/>
      <protection locked="0"/>
    </xf>
    <xf numFmtId="0" fontId="1" fillId="0" borderId="0" xfId="3" applyAlignment="1">
      <alignment vertical="center" wrapText="1"/>
    </xf>
    <xf numFmtId="0" fontId="6" fillId="0" borderId="0" xfId="3" applyFont="1" applyProtection="1">
      <alignment vertical="center"/>
      <protection locked="0"/>
    </xf>
    <xf numFmtId="0" fontId="6" fillId="0" borderId="0" xfId="3" applyFont="1" applyAlignment="1" applyProtection="1">
      <alignment horizontal="center" vertical="center"/>
      <protection locked="0"/>
    </xf>
    <xf numFmtId="0" fontId="6" fillId="2" borderId="0" xfId="3" applyFont="1" applyFill="1" applyAlignment="1" applyProtection="1">
      <alignment horizontal="right" vertical="center"/>
      <protection locked="0"/>
    </xf>
    <xf numFmtId="176" fontId="6" fillId="2" borderId="0" xfId="1" applyNumberFormat="1" applyFont="1" applyFill="1" applyAlignment="1" applyProtection="1">
      <alignment horizontal="right" vertical="center"/>
      <protection locked="0"/>
    </xf>
    <xf numFmtId="176" fontId="6" fillId="2" borderId="0" xfId="3" applyNumberFormat="1" applyFont="1" applyFill="1" applyAlignment="1" applyProtection="1">
      <alignment horizontal="right" vertical="center"/>
      <protection locked="0"/>
    </xf>
    <xf numFmtId="176" fontId="6" fillId="0" borderId="0" xfId="3" applyNumberFormat="1" applyFont="1" applyAlignment="1" applyProtection="1">
      <alignment horizontal="right" vertical="center"/>
      <protection locked="0"/>
    </xf>
    <xf numFmtId="0" fontId="8" fillId="0" borderId="1" xfId="3" applyFont="1" applyBorder="1" applyAlignment="1">
      <alignment horizontal="center" vertical="center" wrapText="1"/>
    </xf>
    <xf numFmtId="0" fontId="7" fillId="0" borderId="0" xfId="3" applyFont="1" applyAlignment="1">
      <alignment vertical="center" wrapText="1"/>
    </xf>
    <xf numFmtId="0" fontId="8" fillId="2" borderId="2" xfId="4" applyFont="1" applyFill="1" applyBorder="1" applyAlignment="1">
      <alignment vertical="center" wrapText="1"/>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6" fillId="3" borderId="0" xfId="3" applyFont="1" applyFill="1" applyAlignment="1">
      <alignment horizontal="right" vertical="center"/>
    </xf>
    <xf numFmtId="0" fontId="8" fillId="2" borderId="2" xfId="3" applyFont="1" applyFill="1" applyBorder="1" applyAlignment="1">
      <alignment vertical="center" wrapText="1"/>
    </xf>
    <xf numFmtId="0" fontId="0" fillId="0" borderId="0" xfId="3" applyFont="1" applyAlignment="1">
      <alignment vertical="center" wrapText="1"/>
    </xf>
    <xf numFmtId="0" fontId="8" fillId="4" borderId="1" xfId="3" applyFont="1" applyFill="1" applyBorder="1" applyAlignment="1">
      <alignment vertical="center" wrapText="1"/>
    </xf>
    <xf numFmtId="0" fontId="8" fillId="4" borderId="1" xfId="3" applyFont="1" applyFill="1" applyBorder="1" applyAlignment="1">
      <alignment horizontal="center" vertical="center" wrapText="1"/>
    </xf>
    <xf numFmtId="0" fontId="8" fillId="0" borderId="1" xfId="3" applyFont="1" applyBorder="1" applyAlignment="1">
      <alignment vertical="center" wrapText="1"/>
    </xf>
    <xf numFmtId="177" fontId="8" fillId="3" borderId="1" xfId="3" applyNumberFormat="1" applyFont="1" applyFill="1" applyBorder="1" applyAlignment="1">
      <alignment horizontal="center" vertical="center" wrapText="1"/>
    </xf>
    <xf numFmtId="176" fontId="8" fillId="3" borderId="1" xfId="3" applyNumberFormat="1" applyFont="1" applyFill="1" applyBorder="1" applyAlignment="1">
      <alignment horizontal="center" vertical="center" wrapText="1"/>
    </xf>
    <xf numFmtId="178" fontId="8" fillId="3" borderId="1" xfId="3" applyNumberFormat="1" applyFont="1" applyFill="1" applyBorder="1" applyAlignment="1">
      <alignment horizontal="center" vertical="center" wrapText="1"/>
    </xf>
    <xf numFmtId="176" fontId="8" fillId="0" borderId="1" xfId="3" applyNumberFormat="1" applyFont="1" applyBorder="1" applyAlignment="1">
      <alignment horizontal="center" vertical="center" wrapText="1"/>
    </xf>
    <xf numFmtId="177" fontId="8" fillId="0" borderId="1" xfId="3" applyNumberFormat="1" applyFont="1" applyBorder="1" applyAlignment="1">
      <alignment horizontal="center" vertical="center" wrapText="1"/>
    </xf>
    <xf numFmtId="178" fontId="8" fillId="0" borderId="1" xfId="3" applyNumberFormat="1" applyFont="1" applyBorder="1" applyAlignment="1">
      <alignment horizontal="center" vertical="center" wrapText="1"/>
    </xf>
    <xf numFmtId="0" fontId="8" fillId="0" borderId="1" xfId="4" applyFont="1" applyBorder="1" applyAlignment="1">
      <alignment vertical="center" wrapText="1"/>
    </xf>
    <xf numFmtId="177" fontId="8" fillId="3" borderId="1" xfId="4" applyNumberFormat="1" applyFont="1" applyFill="1" applyBorder="1" applyAlignment="1">
      <alignment horizontal="center" vertical="center" wrapText="1"/>
    </xf>
    <xf numFmtId="176" fontId="8" fillId="3" borderId="1" xfId="4" applyNumberFormat="1" applyFont="1" applyFill="1" applyBorder="1" applyAlignment="1">
      <alignment horizontal="center" vertical="center" wrapText="1"/>
    </xf>
    <xf numFmtId="179" fontId="8" fillId="0" borderId="1" xfId="4" applyNumberFormat="1" applyFont="1" applyBorder="1" applyAlignment="1">
      <alignment horizontal="center" vertical="center" wrapText="1"/>
    </xf>
    <xf numFmtId="0" fontId="8" fillId="0" borderId="1" xfId="4" applyFont="1" applyBorder="1" applyAlignment="1">
      <alignment horizontal="center" vertical="center" wrapText="1"/>
    </xf>
    <xf numFmtId="176" fontId="8" fillId="0" borderId="1" xfId="4" applyNumberFormat="1" applyFont="1" applyBorder="1" applyAlignment="1">
      <alignment horizontal="center" vertical="center" wrapText="1"/>
    </xf>
    <xf numFmtId="177" fontId="8" fillId="0" borderId="1" xfId="4" applyNumberFormat="1" applyFont="1" applyBorder="1" applyAlignment="1">
      <alignment horizontal="center" vertical="center" wrapText="1"/>
    </xf>
    <xf numFmtId="0" fontId="0" fillId="0" borderId="0" xfId="4" applyFont="1" applyAlignment="1">
      <alignment vertical="center" wrapText="1"/>
    </xf>
    <xf numFmtId="0" fontId="1" fillId="0" borderId="0" xfId="4">
      <alignment vertical="center"/>
    </xf>
    <xf numFmtId="0" fontId="8" fillId="0" borderId="4" xfId="3" applyFont="1" applyBorder="1" applyAlignment="1">
      <alignment horizontal="center" vertical="center" wrapText="1"/>
    </xf>
    <xf numFmtId="0" fontId="8" fillId="3" borderId="1" xfId="3" applyFont="1" applyFill="1" applyBorder="1" applyAlignment="1">
      <alignment horizontal="center" vertical="center" wrapText="1"/>
    </xf>
    <xf numFmtId="0" fontId="4" fillId="0" borderId="0" xfId="3" applyFont="1" applyAlignment="1" applyProtection="1">
      <alignment horizontal="right" vertical="center"/>
      <protection locked="0"/>
    </xf>
    <xf numFmtId="0" fontId="8" fillId="2" borderId="3" xfId="3" applyFont="1" applyFill="1" applyBorder="1" applyAlignment="1">
      <alignment vertical="center" wrapText="1"/>
    </xf>
    <xf numFmtId="0" fontId="8" fillId="2" borderId="4" xfId="3" applyFont="1" applyFill="1" applyBorder="1" applyAlignment="1">
      <alignment vertical="center" wrapText="1"/>
    </xf>
    <xf numFmtId="180" fontId="8" fillId="0" borderId="1" xfId="2" applyNumberFormat="1" applyFont="1" applyBorder="1" applyAlignment="1">
      <alignment horizontal="center" vertical="center" wrapText="1"/>
    </xf>
    <xf numFmtId="176" fontId="8" fillId="0" borderId="1" xfId="2" applyNumberFormat="1" applyFont="1" applyBorder="1" applyAlignment="1">
      <alignment horizontal="center" vertical="center" wrapText="1"/>
    </xf>
    <xf numFmtId="176" fontId="8" fillId="3" borderId="1" xfId="2" applyNumberFormat="1" applyFont="1" applyFill="1" applyBorder="1" applyAlignment="1">
      <alignment horizontal="center" vertical="center" wrapText="1"/>
    </xf>
    <xf numFmtId="178" fontId="8" fillId="3" borderId="1" xfId="2" applyNumberFormat="1" applyFont="1" applyFill="1" applyBorder="1" applyAlignment="1">
      <alignment horizontal="center" vertical="center" wrapText="1"/>
    </xf>
    <xf numFmtId="177" fontId="8" fillId="3" borderId="1" xfId="2" applyNumberFormat="1" applyFont="1" applyFill="1" applyBorder="1" applyAlignment="1">
      <alignment horizontal="center" vertical="center" wrapText="1"/>
    </xf>
    <xf numFmtId="0" fontId="6" fillId="3" borderId="0" xfId="3" applyFont="1" applyFill="1" applyAlignment="1" applyProtection="1">
      <alignment horizontal="right" vertical="center"/>
      <protection locked="0"/>
    </xf>
    <xf numFmtId="176" fontId="6" fillId="3" borderId="0" xfId="3" applyNumberFormat="1" applyFont="1" applyFill="1" applyAlignment="1" applyProtection="1">
      <alignment horizontal="right" vertical="center"/>
      <protection locked="0"/>
    </xf>
    <xf numFmtId="176" fontId="6" fillId="3" borderId="0" xfId="1" applyNumberFormat="1" applyFont="1" applyFill="1" applyAlignment="1" applyProtection="1">
      <alignment horizontal="right" vertical="center"/>
      <protection locked="0"/>
    </xf>
    <xf numFmtId="179" fontId="8" fillId="3" borderId="1" xfId="4" applyNumberFormat="1" applyFont="1" applyFill="1" applyBorder="1" applyAlignment="1">
      <alignment horizontal="center" vertical="center" wrapText="1"/>
    </xf>
    <xf numFmtId="0" fontId="6" fillId="3" borderId="0" xfId="3" applyFont="1" applyFill="1" applyAlignment="1">
      <alignment horizontal="center" vertical="center"/>
    </xf>
    <xf numFmtId="0" fontId="2" fillId="0" borderId="0" xfId="3" applyFont="1" applyAlignment="1"/>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2" fillId="0" borderId="0" xfId="3" applyFont="1" applyAlignment="1">
      <alignment horizontal="center" vertical="center" wrapText="1"/>
    </xf>
    <xf numFmtId="0" fontId="2" fillId="0" borderId="0" xfId="3" applyFont="1" applyAlignment="1">
      <alignment horizontal="center" vertical="center"/>
    </xf>
    <xf numFmtId="0" fontId="8" fillId="0" borderId="1" xfId="3" applyFont="1" applyBorder="1" applyAlignment="1">
      <alignment horizontal="center" vertical="center" wrapText="1"/>
    </xf>
    <xf numFmtId="0" fontId="9" fillId="0" borderId="5" xfId="3" applyFont="1" applyBorder="1" applyAlignment="1">
      <alignment horizont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4" xfId="3" applyFont="1" applyBorder="1" applyAlignment="1">
      <alignment horizontal="center" vertical="center" wrapText="1"/>
    </xf>
  </cellXfs>
  <cellStyles count="5">
    <cellStyle name="パーセント" xfId="2" builtinId="5"/>
    <cellStyle name="桁区切り" xfId="1" builtinId="6"/>
    <cellStyle name="標準" xfId="0" builtinId="0"/>
    <cellStyle name="標準 14 2 2" xfId="4" xr:uid="{ED05DA0E-05F4-4EBC-A229-98C687077F67}"/>
    <cellStyle name="標準 14 3 2" xfId="3" xr:uid="{110BD735-F701-47AB-AD07-A523C285B52E}"/>
  </cellStyles>
  <dxfs count="1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317500</xdr:colOff>
      <xdr:row>16</xdr:row>
      <xdr:rowOff>635000</xdr:rowOff>
    </xdr:from>
    <xdr:to>
      <xdr:col>7</xdr:col>
      <xdr:colOff>2724680</xdr:colOff>
      <xdr:row>20</xdr:row>
      <xdr:rowOff>166158</xdr:rowOff>
    </xdr:to>
    <xdr:sp macro="" textlink="">
      <xdr:nvSpPr>
        <xdr:cNvPr id="2" name="正方形/長方形 1">
          <a:extLst>
            <a:ext uri="{FF2B5EF4-FFF2-40B4-BE49-F238E27FC236}">
              <a16:creationId xmlns:a16="http://schemas.microsoft.com/office/drawing/2014/main" id="{AB89EDE2-668B-41FF-A865-208DED4F2549}"/>
            </a:ext>
          </a:extLst>
        </xdr:cNvPr>
        <xdr:cNvSpPr/>
      </xdr:nvSpPr>
      <xdr:spPr bwMode="auto">
        <a:xfrm>
          <a:off x="7564120" y="6858000"/>
          <a:ext cx="5478040" cy="0"/>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twoCellAnchor>
    <xdr:from>
      <xdr:col>6</xdr:col>
      <xdr:colOff>645795</xdr:colOff>
      <xdr:row>27</xdr:row>
      <xdr:rowOff>78105</xdr:rowOff>
    </xdr:from>
    <xdr:to>
      <xdr:col>11</xdr:col>
      <xdr:colOff>745248</xdr:colOff>
      <xdr:row>38</xdr:row>
      <xdr:rowOff>206363</xdr:rowOff>
    </xdr:to>
    <xdr:sp macro="" textlink="">
      <xdr:nvSpPr>
        <xdr:cNvPr id="6" name="吹き出し: 線 5">
          <a:extLst>
            <a:ext uri="{FF2B5EF4-FFF2-40B4-BE49-F238E27FC236}">
              <a16:creationId xmlns:a16="http://schemas.microsoft.com/office/drawing/2014/main" id="{A68AD498-0A1A-4188-BCC9-F86B147461E7}"/>
            </a:ext>
          </a:extLst>
        </xdr:cNvPr>
        <xdr:cNvSpPr/>
      </xdr:nvSpPr>
      <xdr:spPr bwMode="auto">
        <a:xfrm>
          <a:off x="9523095" y="9355455"/>
          <a:ext cx="7767078" cy="2642858"/>
        </a:xfrm>
        <a:prstGeom prst="borderCallout1">
          <a:avLst>
            <a:gd name="adj1" fmla="val -6167"/>
            <a:gd name="adj2" fmla="val 1207"/>
            <a:gd name="adj3" fmla="val -154077"/>
            <a:gd name="adj4" fmla="val -1203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6</xdr:col>
      <xdr:colOff>1323975</xdr:colOff>
      <xdr:row>21</xdr:row>
      <xdr:rowOff>209550</xdr:rowOff>
    </xdr:from>
    <xdr:to>
      <xdr:col>8</xdr:col>
      <xdr:colOff>1017709</xdr:colOff>
      <xdr:row>26</xdr:row>
      <xdr:rowOff>117897</xdr:rowOff>
    </xdr:to>
    <xdr:sp macro="" textlink="">
      <xdr:nvSpPr>
        <xdr:cNvPr id="7" name="吹き出し: 線 6">
          <a:extLst>
            <a:ext uri="{FF2B5EF4-FFF2-40B4-BE49-F238E27FC236}">
              <a16:creationId xmlns:a16="http://schemas.microsoft.com/office/drawing/2014/main" id="{466C6409-0404-4CB4-8002-B1985118AF8D}"/>
            </a:ext>
          </a:extLst>
        </xdr:cNvPr>
        <xdr:cNvSpPr/>
      </xdr:nvSpPr>
      <xdr:spPr bwMode="auto">
        <a:xfrm>
          <a:off x="10201275" y="7048500"/>
          <a:ext cx="4246684" cy="1051347"/>
        </a:xfrm>
        <a:prstGeom prst="borderCallout1">
          <a:avLst>
            <a:gd name="adj1" fmla="val -12193"/>
            <a:gd name="adj2" fmla="val 1400"/>
            <a:gd name="adj3" fmla="val -355917"/>
            <a:gd name="adj4" fmla="val -32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1</xdr:col>
      <xdr:colOff>815340</xdr:colOff>
      <xdr:row>2</xdr:row>
      <xdr:rowOff>131445</xdr:rowOff>
    </xdr:from>
    <xdr:to>
      <xdr:col>5</xdr:col>
      <xdr:colOff>579120</xdr:colOff>
      <xdr:row>4</xdr:row>
      <xdr:rowOff>219075</xdr:rowOff>
    </xdr:to>
    <xdr:sp macro="" textlink="">
      <xdr:nvSpPr>
        <xdr:cNvPr id="8" name="正方形/長方形 7">
          <a:extLst>
            <a:ext uri="{FF2B5EF4-FFF2-40B4-BE49-F238E27FC236}">
              <a16:creationId xmlns:a16="http://schemas.microsoft.com/office/drawing/2014/main" id="{03258A17-C3FD-4F54-9933-4D4FB373AA08}"/>
            </a:ext>
          </a:extLst>
        </xdr:cNvPr>
        <xdr:cNvSpPr/>
      </xdr:nvSpPr>
      <xdr:spPr bwMode="auto">
        <a:xfrm>
          <a:off x="3472815" y="1426845"/>
          <a:ext cx="4573905" cy="1002030"/>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7</xdr:col>
      <xdr:colOff>859155</xdr:colOff>
      <xdr:row>1</xdr:row>
      <xdr:rowOff>630554</xdr:rowOff>
    </xdr:from>
    <xdr:to>
      <xdr:col>10</xdr:col>
      <xdr:colOff>325755</xdr:colOff>
      <xdr:row>2</xdr:row>
      <xdr:rowOff>550545</xdr:rowOff>
    </xdr:to>
    <xdr:sp macro="" textlink="">
      <xdr:nvSpPr>
        <xdr:cNvPr id="9" name="吹き出し: 線 8">
          <a:extLst>
            <a:ext uri="{FF2B5EF4-FFF2-40B4-BE49-F238E27FC236}">
              <a16:creationId xmlns:a16="http://schemas.microsoft.com/office/drawing/2014/main" id="{F751EF86-5197-4687-83AC-AD30A633021C}"/>
            </a:ext>
          </a:extLst>
        </xdr:cNvPr>
        <xdr:cNvSpPr/>
      </xdr:nvSpPr>
      <xdr:spPr bwMode="auto">
        <a:xfrm>
          <a:off x="11755755" y="630554"/>
          <a:ext cx="4076700" cy="586741"/>
        </a:xfrm>
        <a:prstGeom prst="borderCallout1">
          <a:avLst>
            <a:gd name="adj1" fmla="val 119048"/>
            <a:gd name="adj2" fmla="val 94660"/>
            <a:gd name="adj3" fmla="val 299021"/>
            <a:gd name="adj4" fmla="val 176720"/>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返還額が「</a:t>
          </a:r>
          <a:r>
            <a:rPr kumimoji="1" lang="en-US" altLang="ja-JP" sz="1200" b="1"/>
            <a:t>0</a:t>
          </a:r>
          <a:r>
            <a:rPr kumimoji="1" lang="ja-JP" altLang="en-US" sz="1200" b="1"/>
            <a:t>円」でない場合は、県が発行する納付書により返還を行う必要があります。</a:t>
          </a:r>
        </a:p>
      </xdr:txBody>
    </xdr:sp>
    <xdr:clientData/>
  </xdr:twoCellAnchor>
  <xdr:twoCellAnchor>
    <xdr:from>
      <xdr:col>2</xdr:col>
      <xdr:colOff>66675</xdr:colOff>
      <xdr:row>0</xdr:row>
      <xdr:rowOff>161925</xdr:rowOff>
    </xdr:from>
    <xdr:to>
      <xdr:col>6</xdr:col>
      <xdr:colOff>329565</xdr:colOff>
      <xdr:row>1</xdr:row>
      <xdr:rowOff>238125</xdr:rowOff>
    </xdr:to>
    <xdr:sp macro="" textlink="">
      <xdr:nvSpPr>
        <xdr:cNvPr id="12" name="正方形/長方形 11">
          <a:extLst>
            <a:ext uri="{FF2B5EF4-FFF2-40B4-BE49-F238E27FC236}">
              <a16:creationId xmlns:a16="http://schemas.microsoft.com/office/drawing/2014/main" id="{B28F849F-B1B4-49ED-8514-CE02D0051C00}"/>
            </a:ext>
          </a:extLst>
        </xdr:cNvPr>
        <xdr:cNvSpPr/>
      </xdr:nvSpPr>
      <xdr:spPr bwMode="auto">
        <a:xfrm>
          <a:off x="3810000" y="161925"/>
          <a:ext cx="5396865" cy="1095375"/>
        </a:xfrm>
        <a:prstGeom prst="rect">
          <a:avLst/>
        </a:prstGeom>
        <a:solidFill>
          <a:schemeClr val="accent6">
            <a:lumMod val="40000"/>
            <a:lumOff val="60000"/>
          </a:schemeClr>
        </a:solidFill>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u="sng"/>
            <a:t>2.0</a:t>
          </a:r>
          <a:r>
            <a:rPr kumimoji="1" lang="ja-JP" altLang="en-US" sz="1400" b="1" u="sng"/>
            <a:t>％を上回って実施している場合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1716405</xdr:colOff>
      <xdr:row>9</xdr:row>
      <xdr:rowOff>198120</xdr:rowOff>
    </xdr:from>
    <xdr:to>
      <xdr:col>2</xdr:col>
      <xdr:colOff>939388</xdr:colOff>
      <xdr:row>14</xdr:row>
      <xdr:rowOff>189829</xdr:rowOff>
    </xdr:to>
    <xdr:sp macro="" textlink="">
      <xdr:nvSpPr>
        <xdr:cNvPr id="2" name="吹き出し: 線 1">
          <a:extLst>
            <a:ext uri="{FF2B5EF4-FFF2-40B4-BE49-F238E27FC236}">
              <a16:creationId xmlns:a16="http://schemas.microsoft.com/office/drawing/2014/main" id="{7FC1E1BF-FC1C-4279-A732-B2A4B2CB5BE9}"/>
            </a:ext>
          </a:extLst>
        </xdr:cNvPr>
        <xdr:cNvSpPr/>
      </xdr:nvSpPr>
      <xdr:spPr bwMode="auto">
        <a:xfrm>
          <a:off x="1716405" y="4970145"/>
          <a:ext cx="2975833" cy="1134709"/>
        </a:xfrm>
        <a:prstGeom prst="borderCallout1">
          <a:avLst>
            <a:gd name="adj1" fmla="val -10992"/>
            <a:gd name="adj2" fmla="val 72909"/>
            <a:gd name="adj3" fmla="val -122231"/>
            <a:gd name="adj4" fmla="val 7320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単純に、令和７年度に実施した賃上げ額を入力してください。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2</xdr:col>
      <xdr:colOff>329565</xdr:colOff>
      <xdr:row>15</xdr:row>
      <xdr:rowOff>201930</xdr:rowOff>
    </xdr:from>
    <xdr:to>
      <xdr:col>6</xdr:col>
      <xdr:colOff>1550124</xdr:colOff>
      <xdr:row>21</xdr:row>
      <xdr:rowOff>196787</xdr:rowOff>
    </xdr:to>
    <xdr:sp macro="" textlink="">
      <xdr:nvSpPr>
        <xdr:cNvPr id="3" name="吹き出し: 線 2">
          <a:extLst>
            <a:ext uri="{FF2B5EF4-FFF2-40B4-BE49-F238E27FC236}">
              <a16:creationId xmlns:a16="http://schemas.microsoft.com/office/drawing/2014/main" id="{F610A59C-D4E2-43DA-97A9-CBF4A0C63CC0}"/>
            </a:ext>
          </a:extLst>
        </xdr:cNvPr>
        <xdr:cNvSpPr/>
      </xdr:nvSpPr>
      <xdr:spPr bwMode="auto">
        <a:xfrm>
          <a:off x="3968115" y="6307455"/>
          <a:ext cx="5459184" cy="1366457"/>
        </a:xfrm>
        <a:prstGeom prst="borderCallout1">
          <a:avLst>
            <a:gd name="adj1" fmla="val -8423"/>
            <a:gd name="adj2" fmla="val 97143"/>
            <a:gd name="adj3" fmla="val -209869"/>
            <a:gd name="adj4" fmla="val 10794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「対象職員の常勤換算数」は、当該時点における対象職員の人数を常勤換算で記載してください。常勤の職員の常勤換算数は１としてください。</a:t>
          </a:r>
        </a:p>
        <a:p>
          <a:pPr algn="l"/>
          <a:r>
            <a:rPr kumimoji="1" lang="ja-JP" altLang="en-US" sz="1200" b="1"/>
            <a:t>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a:t>
          </a:r>
        </a:p>
      </xdr:txBody>
    </xdr:sp>
    <xdr:clientData/>
  </xdr:twoCellAnchor>
  <xdr:twoCellAnchor>
    <xdr:from>
      <xdr:col>3</xdr:col>
      <xdr:colOff>1011555</xdr:colOff>
      <xdr:row>10</xdr:row>
      <xdr:rowOff>43815</xdr:rowOff>
    </xdr:from>
    <xdr:to>
      <xdr:col>6</xdr:col>
      <xdr:colOff>1089092</xdr:colOff>
      <xdr:row>12</xdr:row>
      <xdr:rowOff>113211</xdr:rowOff>
    </xdr:to>
    <xdr:sp macro="" textlink="">
      <xdr:nvSpPr>
        <xdr:cNvPr id="4" name="吹き出し: 線 3">
          <a:extLst>
            <a:ext uri="{FF2B5EF4-FFF2-40B4-BE49-F238E27FC236}">
              <a16:creationId xmlns:a16="http://schemas.microsoft.com/office/drawing/2014/main" id="{9681BF18-5C5B-409E-B03C-EC57545E3A5E}"/>
            </a:ext>
          </a:extLst>
        </xdr:cNvPr>
        <xdr:cNvSpPr/>
      </xdr:nvSpPr>
      <xdr:spPr bwMode="auto">
        <a:xfrm>
          <a:off x="5802630" y="5044440"/>
          <a:ext cx="3277937" cy="526596"/>
        </a:xfrm>
        <a:prstGeom prst="borderCallout1">
          <a:avLst>
            <a:gd name="adj1" fmla="val -41074"/>
            <a:gd name="adj2" fmla="val 35494"/>
            <a:gd name="adj3" fmla="val -290943"/>
            <a:gd name="adj4" fmla="val 34832"/>
          </a:avLst>
        </a:prstGeom>
        <a:ln>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solidFill>
                <a:srgbClr val="FF0000"/>
              </a:solidFill>
              <a:latin typeface="+mn-lt"/>
              <a:ea typeface="+mn-ea"/>
              <a:cs typeface="+mn-cs"/>
            </a:rPr>
            <a:t>法定福利費の事業主負担分の増額分も含めて記載してください。</a:t>
          </a:r>
          <a:endParaRPr lang="en-US" altLang="ja-JP" sz="1200" b="1" i="0" u="none" strike="noStrike" baseline="0">
            <a:solidFill>
              <a:srgbClr val="FF0000"/>
            </a:solidFill>
            <a:latin typeface="+mn-lt"/>
            <a:ea typeface="+mn-ea"/>
            <a:cs typeface="+mn-cs"/>
          </a:endParaRPr>
        </a:p>
      </xdr:txBody>
    </xdr:sp>
    <xdr:clientData/>
  </xdr:twoCellAnchor>
  <xdr:twoCellAnchor>
    <xdr:from>
      <xdr:col>8</xdr:col>
      <xdr:colOff>104775</xdr:colOff>
      <xdr:row>10</xdr:row>
      <xdr:rowOff>161925</xdr:rowOff>
    </xdr:from>
    <xdr:to>
      <xdr:col>10</xdr:col>
      <xdr:colOff>807477</xdr:colOff>
      <xdr:row>14</xdr:row>
      <xdr:rowOff>102437</xdr:rowOff>
    </xdr:to>
    <xdr:sp macro="" textlink="">
      <xdr:nvSpPr>
        <xdr:cNvPr id="7" name="吹き出し: 線 6">
          <a:extLst>
            <a:ext uri="{FF2B5EF4-FFF2-40B4-BE49-F238E27FC236}">
              <a16:creationId xmlns:a16="http://schemas.microsoft.com/office/drawing/2014/main" id="{0B17C718-0FFB-43CD-9C1F-5238A38F8CEA}"/>
            </a:ext>
          </a:extLst>
        </xdr:cNvPr>
        <xdr:cNvSpPr/>
      </xdr:nvSpPr>
      <xdr:spPr bwMode="auto">
        <a:xfrm>
          <a:off x="11115675" y="3971925"/>
          <a:ext cx="3464952" cy="854912"/>
        </a:xfrm>
        <a:prstGeom prst="borderCallout1">
          <a:avLst>
            <a:gd name="adj1" fmla="val -9950"/>
            <a:gd name="adj2" fmla="val 2713"/>
            <a:gd name="adj3" fmla="val -206606"/>
            <a:gd name="adj4" fmla="val 2224"/>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単純に、令和８年６月以降のベースアップ評価料分のベースアップ額を入力してください。</a:t>
          </a:r>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法定福利費の事業主負担分の増額分も含めて記載してください。</a:t>
          </a:r>
        </a:p>
      </xdr:txBody>
    </xdr:sp>
    <xdr:clientData/>
  </xdr:twoCellAnchor>
  <xdr:twoCellAnchor>
    <xdr:from>
      <xdr:col>7</xdr:col>
      <xdr:colOff>304800</xdr:colOff>
      <xdr:row>15</xdr:row>
      <xdr:rowOff>201930</xdr:rowOff>
    </xdr:from>
    <xdr:to>
      <xdr:col>11</xdr:col>
      <xdr:colOff>2677862</xdr:colOff>
      <xdr:row>26</xdr:row>
      <xdr:rowOff>132805</xdr:rowOff>
    </xdr:to>
    <xdr:sp macro="" textlink="">
      <xdr:nvSpPr>
        <xdr:cNvPr id="8" name="吹き出し: 線 7">
          <a:extLst>
            <a:ext uri="{FF2B5EF4-FFF2-40B4-BE49-F238E27FC236}">
              <a16:creationId xmlns:a16="http://schemas.microsoft.com/office/drawing/2014/main" id="{4CFEACC8-0197-4B4F-AC3F-2B50E5AFE3F2}"/>
            </a:ext>
          </a:extLst>
        </xdr:cNvPr>
        <xdr:cNvSpPr/>
      </xdr:nvSpPr>
      <xdr:spPr bwMode="auto">
        <a:xfrm>
          <a:off x="9963150" y="6307455"/>
          <a:ext cx="7983287" cy="2445475"/>
        </a:xfrm>
        <a:prstGeom prst="borderCallout1">
          <a:avLst>
            <a:gd name="adj1" fmla="val -3638"/>
            <a:gd name="adj2" fmla="val 75677"/>
            <a:gd name="adj3" fmla="val -112843"/>
            <a:gd name="adj4" fmla="val 48605"/>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lang="ja-JP" altLang="en-US" sz="1200" b="1" i="0" u="none" strike="noStrike" baseline="0">
              <a:latin typeface="+mn-lt"/>
              <a:ea typeface="+mn-ea"/>
              <a:cs typeface="+mn-cs"/>
            </a:rPr>
            <a:t>自動判定となっております。</a:t>
          </a:r>
          <a:r>
            <a:rPr lang="en-US" altLang="ja-JP" sz="1200" b="1" i="0" u="none" strike="noStrike" baseline="0">
              <a:latin typeface="+mn-lt"/>
              <a:ea typeface="+mn-ea"/>
              <a:cs typeface="+mn-cs"/>
            </a:rPr>
            <a:t>×</a:t>
          </a:r>
          <a:r>
            <a:rPr lang="ja-JP" altLang="en-US" sz="1200" b="1" i="0" u="none" strike="noStrike" baseline="0">
              <a:latin typeface="+mn-lt"/>
              <a:ea typeface="+mn-ea"/>
              <a:cs typeface="+mn-cs"/>
            </a:rPr>
            <a:t>であってもただちに返還とはなりません。</a:t>
          </a:r>
          <a:endParaRPr lang="en-US" altLang="ja-JP" sz="1200" b="1" i="0" u="none" strike="noStrike" baseline="0">
            <a:latin typeface="+mn-lt"/>
            <a:ea typeface="+mn-ea"/>
            <a:cs typeface="+mn-cs"/>
          </a:endParaRPr>
        </a:p>
        <a:p>
          <a:pPr algn="l"/>
          <a:endParaRPr lang="en-US" altLang="ja-JP" sz="1200" b="1" i="0" u="none" strike="noStrike" baseline="0">
            <a:latin typeface="+mn-lt"/>
            <a:ea typeface="+mn-ea"/>
            <a:cs typeface="+mn-cs"/>
          </a:endParaRPr>
        </a:p>
        <a:p>
          <a:pPr algn="l"/>
          <a:r>
            <a:rPr lang="ja-JP" altLang="en-US" sz="1200" b="1" i="0" u="none" strike="noStrike" baseline="0">
              <a:latin typeface="+mn-lt"/>
              <a:ea typeface="+mn-ea"/>
              <a:cs typeface="+mn-cs"/>
            </a:rPr>
            <a:t>（参考）国</a:t>
          </a:r>
          <a:r>
            <a:rPr lang="en-US" altLang="ja-JP" sz="1200" b="1" i="0" u="none" strike="noStrike" baseline="0">
              <a:latin typeface="+mn-lt"/>
              <a:ea typeface="+mn-ea"/>
              <a:cs typeface="+mn-cs"/>
            </a:rPr>
            <a:t>Q&amp;A</a:t>
          </a:r>
        </a:p>
        <a:p>
          <a:r>
            <a:rPr lang="en-US" altLang="ja-JP" sz="1200" b="1" i="0" u="none" strike="noStrike" baseline="0">
              <a:latin typeface="+mn-lt"/>
              <a:ea typeface="+mn-ea"/>
              <a:cs typeface="+mn-cs"/>
            </a:rPr>
            <a:t>23 </a:t>
          </a:r>
          <a:r>
            <a:rPr lang="ja-JP" altLang="en-US" sz="1200" b="1" i="0" u="none" strike="noStrike" baseline="0">
              <a:latin typeface="+mn-lt"/>
              <a:ea typeface="+mn-ea"/>
              <a:cs typeface="+mn-cs"/>
            </a:rPr>
            <a:t>実施要綱には「原則として、（中略）令和８年６月１日から当該ベースアップの水準を維持又は拡大すること。」とありますが、受診患者数等の影響によって、令和８年６月１日以降の賃金改善の水準が本事業で実施した賃金改善の水準を下回っていた場合、下回る部分は本事業の給付金を返還する必要があるのでしょうか。</a:t>
          </a:r>
          <a:endParaRPr lang="en-US" altLang="ja-JP" sz="1200" b="1" i="0" u="none" strike="noStrike" baseline="0">
            <a:latin typeface="+mn-lt"/>
            <a:ea typeface="+mn-ea"/>
            <a:cs typeface="+mn-cs"/>
          </a:endParaRPr>
        </a:p>
        <a:p>
          <a:endParaRPr lang="en-US" altLang="ja-JP" sz="1200" b="1" i="0" u="none" strike="noStrike" baseline="0">
            <a:latin typeface="+mn-lt"/>
            <a:ea typeface="+mn-ea"/>
            <a:cs typeface="+mn-cs"/>
          </a:endParaRPr>
        </a:p>
        <a:p>
          <a:r>
            <a:rPr lang="ja-JP" altLang="en-US" sz="1200" b="1" i="0" u="none" strike="noStrike" baseline="0">
              <a:latin typeface="+mn-lt"/>
              <a:ea typeface="+mn-ea"/>
              <a:cs typeface="+mn-cs"/>
            </a:rPr>
            <a:t>（答）</a:t>
          </a:r>
        </a:p>
        <a:p>
          <a:r>
            <a:rPr lang="ja-JP" altLang="en-US" sz="1200" b="1" i="0" u="none" strike="noStrike" baseline="0">
              <a:latin typeface="+mn-lt"/>
              <a:ea typeface="+mn-ea"/>
              <a:cs typeface="+mn-cs"/>
            </a:rPr>
            <a:t>○ ベースアップ評価料の収入は受診患者数等によって変動するものであり、ご質問の場合は本事業の給付金を賃金改善に充てていれば返還は不要です。</a:t>
          </a:r>
          <a:endParaRPr lang="en-US" altLang="ja-JP" sz="1200" b="1" i="0" u="none" strike="noStrike" baseline="0">
            <a:latin typeface="+mn-lt"/>
            <a:ea typeface="+mn-ea"/>
            <a:cs typeface="+mn-cs"/>
          </a:endParaRPr>
        </a:p>
      </xdr:txBody>
    </xdr:sp>
    <xdr:clientData/>
  </xdr:twoCellAnchor>
  <xdr:twoCellAnchor>
    <xdr:from>
      <xdr:col>9</xdr:col>
      <xdr:colOff>662940</xdr:colOff>
      <xdr:row>0</xdr:row>
      <xdr:rowOff>1280159</xdr:rowOff>
    </xdr:from>
    <xdr:to>
      <xdr:col>11</xdr:col>
      <xdr:colOff>2761953</xdr:colOff>
      <xdr:row>2</xdr:row>
      <xdr:rowOff>114299</xdr:rowOff>
    </xdr:to>
    <xdr:sp macro="" textlink="">
      <xdr:nvSpPr>
        <xdr:cNvPr id="9" name="吹き出し: 線 8">
          <a:extLst>
            <a:ext uri="{FF2B5EF4-FFF2-40B4-BE49-F238E27FC236}">
              <a16:creationId xmlns:a16="http://schemas.microsoft.com/office/drawing/2014/main" id="{0F610740-5720-442E-A112-BD3DE165A033}"/>
            </a:ext>
          </a:extLst>
        </xdr:cNvPr>
        <xdr:cNvSpPr/>
      </xdr:nvSpPr>
      <xdr:spPr bwMode="auto">
        <a:xfrm>
          <a:off x="13435965" y="1280159"/>
          <a:ext cx="4594563" cy="634365"/>
        </a:xfrm>
        <a:prstGeom prst="borderCallout1">
          <a:avLst>
            <a:gd name="adj1" fmla="val 115270"/>
            <a:gd name="adj2" fmla="val 96302"/>
            <a:gd name="adj3" fmla="val 184575"/>
            <a:gd name="adj4" fmla="val 95881"/>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給付金を活用した令和７年</a:t>
          </a:r>
          <a:r>
            <a:rPr kumimoji="1" lang="en-US" altLang="ja-JP" sz="1200" b="1"/>
            <a:t>12</a:t>
          </a:r>
          <a:r>
            <a:rPr kumimoji="1" lang="ja-JP" altLang="en-US" sz="1200" b="1"/>
            <a:t>月から令和８年５月までの間の賃金改善の実績の有無（○・</a:t>
          </a:r>
          <a:r>
            <a:rPr kumimoji="1" lang="en-US" altLang="ja-JP" sz="1200" b="1"/>
            <a:t>×</a:t>
          </a:r>
          <a:r>
            <a:rPr kumimoji="1" lang="ja-JP" altLang="en-US" sz="1200" b="1"/>
            <a:t>）を記載してください。</a:t>
          </a:r>
        </a:p>
      </xdr:txBody>
    </xdr:sp>
    <xdr:clientData/>
  </xdr:twoCellAnchor>
  <xdr:twoCellAnchor>
    <xdr:from>
      <xdr:col>5</xdr:col>
      <xdr:colOff>809624</xdr:colOff>
      <xdr:row>0</xdr:row>
      <xdr:rowOff>516254</xdr:rowOff>
    </xdr:from>
    <xdr:to>
      <xdr:col>8</xdr:col>
      <xdr:colOff>1163954</xdr:colOff>
      <xdr:row>1</xdr:row>
      <xdr:rowOff>40004</xdr:rowOff>
    </xdr:to>
    <xdr:sp macro="" textlink="">
      <xdr:nvSpPr>
        <xdr:cNvPr id="10" name="正方形/長方形 9">
          <a:extLst>
            <a:ext uri="{FF2B5EF4-FFF2-40B4-BE49-F238E27FC236}">
              <a16:creationId xmlns:a16="http://schemas.microsoft.com/office/drawing/2014/main" id="{312550D6-9D93-434B-8FC9-708D0A425739}"/>
            </a:ext>
          </a:extLst>
        </xdr:cNvPr>
        <xdr:cNvSpPr/>
      </xdr:nvSpPr>
      <xdr:spPr bwMode="auto">
        <a:xfrm>
          <a:off x="7677149" y="516254"/>
          <a:ext cx="4612005" cy="857250"/>
        </a:xfrm>
        <a:prstGeom prst="rect">
          <a:avLst/>
        </a:prstGeom>
        <a:ln w="3810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200" b="1"/>
            <a:t>黄色セル部分について入力してください。</a:t>
          </a:r>
          <a:endParaRPr kumimoji="1" lang="en-US" altLang="ja-JP" sz="1200" b="1"/>
        </a:p>
        <a:p>
          <a:pPr algn="l"/>
          <a:r>
            <a:rPr kumimoji="1" lang="ja-JP" altLang="en-US" sz="1200" b="1"/>
            <a:t>その他は計算式が入力されています。</a:t>
          </a:r>
          <a:endParaRPr kumimoji="1" lang="en-US" altLang="ja-JP" sz="1200" b="1"/>
        </a:p>
        <a:p>
          <a:pPr algn="l"/>
          <a:r>
            <a:rPr kumimoji="1" lang="ja-JP" altLang="en-US" sz="1200" b="1"/>
            <a:t>紙で提出される場合は、関連する箇所すべてを記入してください。</a:t>
          </a:r>
        </a:p>
      </xdr:txBody>
    </xdr:sp>
    <xdr:clientData/>
  </xdr:twoCellAnchor>
  <xdr:twoCellAnchor>
    <xdr:from>
      <xdr:col>0</xdr:col>
      <xdr:colOff>1600200</xdr:colOff>
      <xdr:row>0</xdr:row>
      <xdr:rowOff>142875</xdr:rowOff>
    </xdr:from>
    <xdr:to>
      <xdr:col>5</xdr:col>
      <xdr:colOff>247650</xdr:colOff>
      <xdr:row>0</xdr:row>
      <xdr:rowOff>1186815</xdr:rowOff>
    </xdr:to>
    <xdr:sp macro="" textlink="">
      <xdr:nvSpPr>
        <xdr:cNvPr id="5" name="正方形/長方形 4">
          <a:extLst>
            <a:ext uri="{FF2B5EF4-FFF2-40B4-BE49-F238E27FC236}">
              <a16:creationId xmlns:a16="http://schemas.microsoft.com/office/drawing/2014/main" id="{F4795A15-5CC4-479B-8096-B8723201C696}"/>
            </a:ext>
          </a:extLst>
        </xdr:cNvPr>
        <xdr:cNvSpPr/>
      </xdr:nvSpPr>
      <xdr:spPr bwMode="auto">
        <a:xfrm>
          <a:off x="1600200" y="142875"/>
          <a:ext cx="5400675" cy="1043940"/>
        </a:xfrm>
        <a:prstGeom prst="rect">
          <a:avLst/>
        </a:prstGeom>
        <a:solidFill>
          <a:schemeClr val="accent6">
            <a:lumMod val="40000"/>
            <a:lumOff val="60000"/>
          </a:schemeClr>
        </a:solidFill>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wrap="square" lIns="18288" tIns="0" rIns="0" bIns="0" rtlCol="0" anchor="ctr" upright="1"/>
        <a:lstStyle/>
        <a:p>
          <a:pPr algn="ctr"/>
          <a:r>
            <a:rPr kumimoji="1" lang="ja-JP" altLang="en-US" sz="2000" b="1"/>
            <a:t>記　入　例</a:t>
          </a:r>
          <a:endParaRPr kumimoji="1" lang="en-US" altLang="ja-JP" sz="1400" b="1"/>
        </a:p>
        <a:p>
          <a:pPr algn="l"/>
          <a:r>
            <a:rPr kumimoji="1" lang="ja-JP" altLang="en-US" sz="1400" b="1"/>
            <a:t>令和７年度の対象職員のベースアップについて、令和７年３月</a:t>
          </a:r>
          <a:r>
            <a:rPr kumimoji="1" lang="en-US" altLang="ja-JP" sz="1400" b="1"/>
            <a:t>31</a:t>
          </a:r>
          <a:r>
            <a:rPr kumimoji="1" lang="ja-JP" altLang="en-US" sz="1400" b="1"/>
            <a:t>日時点の賃金水準と比較して</a:t>
          </a:r>
          <a:r>
            <a:rPr kumimoji="1" lang="en-US" altLang="ja-JP" sz="1400" b="1" u="sng"/>
            <a:t>2.0</a:t>
          </a:r>
          <a:r>
            <a:rPr kumimoji="1" lang="ja-JP" altLang="en-US" sz="1400" b="1" u="sng"/>
            <a:t>％を上回って実施している場合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691F-987E-400E-B7BE-493C1E2B9A13}">
  <sheetPr>
    <tabColor theme="6"/>
    <pageSetUpPr fitToPage="1"/>
  </sheetPr>
  <dimension ref="A1:Q21"/>
  <sheetViews>
    <sheetView tabSelected="1" view="pageBreakPreview" topLeftCell="A2" zoomScaleNormal="100" zoomScaleSheetLayoutView="100" workbookViewId="0">
      <selection activeCell="A4" sqref="A4"/>
    </sheetView>
  </sheetViews>
  <sheetFormatPr defaultColWidth="8.09765625" defaultRowHeight="18" x14ac:dyDescent="0.45"/>
  <cols>
    <col min="1" max="1" width="34.8984375" style="3" customWidth="1"/>
    <col min="2" max="2" width="14.296875" style="4" customWidth="1"/>
    <col min="3" max="4" width="13.59765625" style="4" customWidth="1"/>
    <col min="5" max="5" width="21.59765625" style="4" customWidth="1"/>
    <col min="6" max="6" width="18.5" style="4" customWidth="1"/>
    <col min="7" max="7" width="26.5" style="3" customWidth="1"/>
    <col min="8" max="8" width="33.19921875" style="3" customWidth="1"/>
    <col min="9" max="11" width="13.59765625" style="4" customWidth="1"/>
    <col min="12" max="12" width="37.8984375" style="3" customWidth="1"/>
    <col min="13" max="13" width="168.5" style="6" customWidth="1"/>
    <col min="14" max="19" width="13.19921875" style="3" customWidth="1"/>
    <col min="20" max="20" width="17" style="3" customWidth="1"/>
    <col min="21" max="21" width="8.09765625" style="3"/>
    <col min="22" max="28" width="8.09765625" style="3" customWidth="1"/>
    <col min="29" max="16384" width="8.09765625" style="3"/>
  </cols>
  <sheetData>
    <row r="1" spans="1:17" ht="80.400000000000006" customHeight="1" x14ac:dyDescent="0.45"/>
    <row r="2" spans="1:17" ht="29.4" customHeight="1" x14ac:dyDescent="0.45">
      <c r="A2" s="1" t="s">
        <v>0</v>
      </c>
      <c r="B2" s="2"/>
      <c r="C2" s="2"/>
      <c r="D2" s="2"/>
      <c r="E2" s="2"/>
      <c r="F2" s="2"/>
      <c r="H2" s="1"/>
      <c r="J2" s="5"/>
      <c r="K2" s="5"/>
      <c r="L2" s="41"/>
    </row>
    <row r="3" spans="1:17" ht="46.5" customHeight="1" x14ac:dyDescent="0.45">
      <c r="A3" s="58" t="s">
        <v>54</v>
      </c>
      <c r="B3" s="59"/>
      <c r="C3" s="59"/>
      <c r="D3" s="59"/>
      <c r="E3" s="59"/>
      <c r="F3" s="59"/>
      <c r="G3" s="59"/>
      <c r="H3" s="59"/>
      <c r="I3" s="59"/>
      <c r="J3" s="59"/>
      <c r="K3" s="59"/>
      <c r="L3" s="59"/>
      <c r="M3" s="6" t="s">
        <v>1</v>
      </c>
    </row>
    <row r="4" spans="1:17" ht="26.25" customHeight="1" x14ac:dyDescent="0.45">
      <c r="A4" s="7" t="s">
        <v>2</v>
      </c>
      <c r="B4" s="8"/>
      <c r="C4" s="8"/>
      <c r="D4" s="8"/>
      <c r="E4" s="8"/>
      <c r="F4" s="8"/>
      <c r="G4" s="49" t="s">
        <v>52</v>
      </c>
      <c r="H4" s="7" t="s">
        <v>3</v>
      </c>
      <c r="I4" s="8"/>
      <c r="J4" s="8"/>
      <c r="K4" s="8"/>
      <c r="L4" s="10">
        <f>SUM($L$12:$L$15,$L$18:$L$21)</f>
        <v>120000</v>
      </c>
    </row>
    <row r="5" spans="1:17" ht="26.25" customHeight="1" x14ac:dyDescent="0.45">
      <c r="A5" s="7" t="s">
        <v>4</v>
      </c>
      <c r="B5" s="8"/>
      <c r="C5" s="8"/>
      <c r="D5" s="8"/>
      <c r="E5" s="8"/>
      <c r="F5" s="8"/>
      <c r="G5" s="49" t="s">
        <v>51</v>
      </c>
      <c r="H5" s="7" t="s">
        <v>53</v>
      </c>
      <c r="I5" s="8"/>
      <c r="J5" s="8"/>
      <c r="K5" s="8"/>
      <c r="L5" s="51">
        <v>145000</v>
      </c>
    </row>
    <row r="6" spans="1:17" ht="26.25" customHeight="1" x14ac:dyDescent="0.45">
      <c r="A6" s="7" t="s">
        <v>5</v>
      </c>
      <c r="B6" s="8"/>
      <c r="C6" s="8"/>
      <c r="D6" s="8"/>
      <c r="E6" s="8"/>
      <c r="F6" s="8"/>
      <c r="G6" s="9" t="str">
        <f>IF(COUNTIF($F$10:$F$21,"×"),"×","○")</f>
        <v>○</v>
      </c>
      <c r="H6" s="7" t="s">
        <v>6</v>
      </c>
      <c r="I6" s="8"/>
      <c r="J6" s="8"/>
      <c r="K6" s="8"/>
      <c r="L6" s="10" t="str">
        <f>IF(L4&gt;=L5,"○","×")</f>
        <v>×</v>
      </c>
    </row>
    <row r="7" spans="1:17" ht="26.25" customHeight="1" x14ac:dyDescent="0.45">
      <c r="A7" s="7" t="s">
        <v>7</v>
      </c>
      <c r="B7" s="8"/>
      <c r="C7" s="8"/>
      <c r="D7" s="8"/>
      <c r="E7" s="8"/>
      <c r="F7" s="8"/>
      <c r="G7" s="50" t="s">
        <v>8</v>
      </c>
      <c r="H7" s="7" t="s">
        <v>9</v>
      </c>
      <c r="I7" s="8"/>
      <c r="J7" s="8"/>
      <c r="K7" s="8"/>
      <c r="L7" s="10">
        <f>IF(ROUNDDOWN(L5-L4,-3)&lt;=0,0,ROUNDDOWN(L5-L4,-3))</f>
        <v>25000</v>
      </c>
      <c r="N7" s="3" t="s">
        <v>10</v>
      </c>
      <c r="O7" s="3" t="s">
        <v>11</v>
      </c>
    </row>
    <row r="8" spans="1:17" ht="26.25" customHeight="1" x14ac:dyDescent="0.45">
      <c r="A8" s="7"/>
      <c r="B8" s="8"/>
      <c r="C8" s="8"/>
      <c r="D8" s="8"/>
      <c r="E8" s="8"/>
      <c r="F8" s="8"/>
      <c r="G8" s="12"/>
      <c r="H8" s="7" t="s">
        <v>12</v>
      </c>
      <c r="I8" s="8"/>
      <c r="J8" s="8"/>
      <c r="K8" s="8"/>
      <c r="L8" s="11">
        <f>MIN(L4,L5)</f>
        <v>120000</v>
      </c>
      <c r="N8" s="3" t="s">
        <v>10</v>
      </c>
      <c r="O8" s="3" t="s">
        <v>11</v>
      </c>
    </row>
    <row r="9" spans="1:17" ht="41.25" customHeight="1" x14ac:dyDescent="0.45">
      <c r="A9" s="60" t="s">
        <v>13</v>
      </c>
      <c r="B9" s="60"/>
      <c r="C9" s="60"/>
      <c r="D9" s="60"/>
      <c r="E9" s="60"/>
      <c r="F9" s="60"/>
      <c r="G9" s="60"/>
      <c r="H9" s="60" t="s">
        <v>14</v>
      </c>
      <c r="I9" s="60"/>
      <c r="J9" s="60"/>
      <c r="K9" s="60"/>
      <c r="L9" s="60"/>
      <c r="M9" s="14"/>
    </row>
    <row r="10" spans="1:17" ht="30.75" customHeight="1" x14ac:dyDescent="0.45">
      <c r="A10" s="15" t="s">
        <v>15</v>
      </c>
      <c r="B10" s="16"/>
      <c r="C10" s="16"/>
      <c r="D10" s="16"/>
      <c r="E10" s="16"/>
      <c r="F10" s="17"/>
      <c r="G10" s="53" t="s">
        <v>8</v>
      </c>
      <c r="H10" s="19" t="str">
        <f>A10</f>
        <v>対象職員の賃金改善実績の有無（右欄に○・×を記載）</v>
      </c>
      <c r="I10" s="16"/>
      <c r="J10" s="16"/>
      <c r="K10" s="17"/>
      <c r="L10" s="13" t="str">
        <f>G10</f>
        <v>○</v>
      </c>
      <c r="M10" s="20" t="s">
        <v>16</v>
      </c>
      <c r="N10" s="3" t="s">
        <v>10</v>
      </c>
      <c r="O10" s="3" t="s">
        <v>11</v>
      </c>
    </row>
    <row r="11" spans="1:17" ht="72.75" customHeight="1" x14ac:dyDescent="0.45">
      <c r="A11" s="21" t="s">
        <v>17</v>
      </c>
      <c r="B11" s="22" t="s">
        <v>18</v>
      </c>
      <c r="C11" s="22" t="s">
        <v>19</v>
      </c>
      <c r="D11" s="22" t="s">
        <v>20</v>
      </c>
      <c r="E11" s="22" t="s">
        <v>21</v>
      </c>
      <c r="F11" s="22" t="s">
        <v>22</v>
      </c>
      <c r="G11" s="22" t="s">
        <v>23</v>
      </c>
      <c r="H11" s="21" t="s">
        <v>17</v>
      </c>
      <c r="I11" s="22" t="s">
        <v>18</v>
      </c>
      <c r="J11" s="22" t="s">
        <v>19</v>
      </c>
      <c r="K11" s="22" t="s">
        <v>20</v>
      </c>
      <c r="L11" s="22" t="s">
        <v>24</v>
      </c>
      <c r="M11" s="20" t="s">
        <v>25</v>
      </c>
    </row>
    <row r="12" spans="1:17" ht="41.25" customHeight="1" x14ac:dyDescent="0.45">
      <c r="A12" s="23" t="s">
        <v>26</v>
      </c>
      <c r="B12" s="24"/>
      <c r="C12" s="25"/>
      <c r="D12" s="26"/>
      <c r="E12" s="25"/>
      <c r="F12" s="13" t="str">
        <f>IF(E12&gt;=C12,"○","×")</f>
        <v>○</v>
      </c>
      <c r="G12" s="27" t="e">
        <f>((B12*C12*D12)/B12)/D12</f>
        <v>#DIV/0!</v>
      </c>
      <c r="H12" s="23" t="s">
        <v>27</v>
      </c>
      <c r="I12" s="28">
        <f t="shared" ref="I12:K14" si="0">B12</f>
        <v>0</v>
      </c>
      <c r="J12" s="27">
        <f t="shared" si="0"/>
        <v>0</v>
      </c>
      <c r="K12" s="29">
        <f t="shared" si="0"/>
        <v>0</v>
      </c>
      <c r="L12" s="27">
        <f>I12*J12*K12</f>
        <v>0</v>
      </c>
      <c r="M12" s="20" t="s">
        <v>28</v>
      </c>
    </row>
    <row r="13" spans="1:17" ht="41.25" customHeight="1" x14ac:dyDescent="0.45">
      <c r="A13" s="23" t="s">
        <v>29</v>
      </c>
      <c r="B13" s="24"/>
      <c r="C13" s="25"/>
      <c r="D13" s="26"/>
      <c r="E13" s="25"/>
      <c r="F13" s="13" t="str">
        <f>IF(E13&gt;=C13,"○","×")</f>
        <v>○</v>
      </c>
      <c r="G13" s="27">
        <f>IFERROR(((B13*C13*D13)/B13)/D121,0)</f>
        <v>0</v>
      </c>
      <c r="H13" s="23" t="s">
        <v>30</v>
      </c>
      <c r="I13" s="28">
        <f t="shared" si="0"/>
        <v>0</v>
      </c>
      <c r="J13" s="27">
        <f t="shared" si="0"/>
        <v>0</v>
      </c>
      <c r="K13" s="29">
        <f t="shared" si="0"/>
        <v>0</v>
      </c>
      <c r="L13" s="27">
        <f>I13*J13*K13</f>
        <v>0</v>
      </c>
      <c r="M13" s="20" t="s">
        <v>31</v>
      </c>
    </row>
    <row r="14" spans="1:17" s="38" customFormat="1" ht="41.25" customHeight="1" x14ac:dyDescent="0.45">
      <c r="A14" s="30" t="s">
        <v>32</v>
      </c>
      <c r="B14" s="31"/>
      <c r="C14" s="32"/>
      <c r="D14" s="52"/>
      <c r="E14" s="32"/>
      <c r="F14" s="34" t="e">
        <f>IF(E14&gt;=G14,"○","×")</f>
        <v>#DIV/0!</v>
      </c>
      <c r="G14" s="35" t="e">
        <f>(B14*C14)/B14/D14</f>
        <v>#DIV/0!</v>
      </c>
      <c r="H14" s="30" t="s">
        <v>33</v>
      </c>
      <c r="I14" s="36">
        <f t="shared" si="0"/>
        <v>0</v>
      </c>
      <c r="J14" s="35">
        <f t="shared" si="0"/>
        <v>0</v>
      </c>
      <c r="K14" s="33">
        <f t="shared" si="0"/>
        <v>0</v>
      </c>
      <c r="L14" s="35">
        <f>I14*J14</f>
        <v>0</v>
      </c>
      <c r="M14" s="37" t="s">
        <v>34</v>
      </c>
      <c r="N14" s="38">
        <v>1</v>
      </c>
      <c r="O14" s="38">
        <v>2</v>
      </c>
      <c r="P14" s="38">
        <v>3</v>
      </c>
      <c r="Q14" s="38">
        <v>4</v>
      </c>
    </row>
    <row r="15" spans="1:17" ht="73.5" customHeight="1" x14ac:dyDescent="0.45">
      <c r="A15" s="55" t="s">
        <v>35</v>
      </c>
      <c r="B15" s="56"/>
      <c r="C15" s="56"/>
      <c r="D15" s="56"/>
      <c r="E15" s="27">
        <f>'【薬局】別紙（2.0％超部分算定シート）'!I6</f>
        <v>10000</v>
      </c>
      <c r="F15" s="39" t="str">
        <f>'【薬局】別紙（2.0％超部分算定シート）'!J6</f>
        <v>○</v>
      </c>
      <c r="G15" s="27">
        <f>IFERROR('【薬局】別紙（2.0％超部分算定シート）'!K6,0)</f>
        <v>4000</v>
      </c>
      <c r="H15" s="55" t="s">
        <v>35</v>
      </c>
      <c r="I15" s="56"/>
      <c r="J15" s="56"/>
      <c r="K15" s="56"/>
      <c r="L15" s="27">
        <f>'【薬局】別紙（2.0％超部分算定シート）'!L6</f>
        <v>120000</v>
      </c>
      <c r="M15" s="20" t="s">
        <v>36</v>
      </c>
    </row>
    <row r="16" spans="1:17" ht="27" hidden="1" customHeight="1" x14ac:dyDescent="0.45">
      <c r="A16" s="15" t="s">
        <v>37</v>
      </c>
      <c r="B16" s="16"/>
      <c r="C16" s="16"/>
      <c r="D16" s="16"/>
      <c r="E16" s="16"/>
      <c r="F16" s="17"/>
      <c r="G16" s="40"/>
      <c r="H16" s="19" t="str">
        <f>A16</f>
        <v>（職種内訳）○○の賃金改善実績の有無（右欄に○・×を記載）</v>
      </c>
      <c r="I16" s="16"/>
      <c r="J16" s="16"/>
      <c r="K16" s="17"/>
      <c r="L16" s="13">
        <f>G16</f>
        <v>0</v>
      </c>
      <c r="M16" s="20" t="s">
        <v>16</v>
      </c>
      <c r="N16" s="3" t="s">
        <v>10</v>
      </c>
      <c r="O16" s="3" t="s">
        <v>11</v>
      </c>
    </row>
    <row r="17" spans="1:17" ht="72.75" hidden="1" customHeight="1" x14ac:dyDescent="0.45">
      <c r="A17" s="21" t="s">
        <v>17</v>
      </c>
      <c r="B17" s="22" t="s">
        <v>18</v>
      </c>
      <c r="C17" s="22" t="s">
        <v>19</v>
      </c>
      <c r="D17" s="22" t="s">
        <v>20</v>
      </c>
      <c r="E17" s="22" t="s">
        <v>21</v>
      </c>
      <c r="F17" s="22" t="s">
        <v>22</v>
      </c>
      <c r="G17" s="22" t="s">
        <v>23</v>
      </c>
      <c r="H17" s="21" t="s">
        <v>17</v>
      </c>
      <c r="I17" s="22" t="s">
        <v>18</v>
      </c>
      <c r="J17" s="22" t="s">
        <v>19</v>
      </c>
      <c r="K17" s="22" t="s">
        <v>20</v>
      </c>
      <c r="L17" s="22" t="s">
        <v>24</v>
      </c>
      <c r="M17" s="20" t="s">
        <v>25</v>
      </c>
    </row>
    <row r="18" spans="1:17" ht="41.25" hidden="1" customHeight="1" x14ac:dyDescent="0.45">
      <c r="A18" s="23" t="s">
        <v>26</v>
      </c>
      <c r="B18" s="24"/>
      <c r="C18" s="25"/>
      <c r="D18" s="26"/>
      <c r="E18" s="25"/>
      <c r="F18" s="13" t="str">
        <f>IF(E18&gt;=C18,"○","×")</f>
        <v>○</v>
      </c>
      <c r="G18" s="27" t="e">
        <f>((B18*C18*D18)/B18)/D18</f>
        <v>#DIV/0!</v>
      </c>
      <c r="H18" s="23" t="s">
        <v>27</v>
      </c>
      <c r="I18" s="28">
        <f t="shared" ref="I18:K20" si="1">B18</f>
        <v>0</v>
      </c>
      <c r="J18" s="27">
        <f t="shared" si="1"/>
        <v>0</v>
      </c>
      <c r="K18" s="29">
        <f t="shared" si="1"/>
        <v>0</v>
      </c>
      <c r="L18" s="27">
        <f>I18*J18*K18</f>
        <v>0</v>
      </c>
      <c r="M18" s="20" t="s">
        <v>28</v>
      </c>
    </row>
    <row r="19" spans="1:17" ht="41.25" hidden="1" customHeight="1" x14ac:dyDescent="0.45">
      <c r="A19" s="23" t="s">
        <v>29</v>
      </c>
      <c r="B19" s="24"/>
      <c r="C19" s="25"/>
      <c r="D19" s="26"/>
      <c r="E19" s="25"/>
      <c r="F19" s="13" t="str">
        <f>IF(E19&gt;=C19,"○","×")</f>
        <v>○</v>
      </c>
      <c r="G19" s="27" t="e">
        <f>((B19*C19*D19)/B19)/D19</f>
        <v>#DIV/0!</v>
      </c>
      <c r="H19" s="23" t="s">
        <v>30</v>
      </c>
      <c r="I19" s="28">
        <f t="shared" si="1"/>
        <v>0</v>
      </c>
      <c r="J19" s="27">
        <f t="shared" si="1"/>
        <v>0</v>
      </c>
      <c r="K19" s="29">
        <f t="shared" si="1"/>
        <v>0</v>
      </c>
      <c r="L19" s="27">
        <f>I19*J19*K19</f>
        <v>0</v>
      </c>
      <c r="M19" s="20" t="s">
        <v>31</v>
      </c>
    </row>
    <row r="20" spans="1:17" s="38" customFormat="1" ht="41.25" hidden="1" customHeight="1" x14ac:dyDescent="0.45">
      <c r="A20" s="30" t="s">
        <v>32</v>
      </c>
      <c r="B20" s="31"/>
      <c r="C20" s="32"/>
      <c r="D20" s="33"/>
      <c r="E20" s="32"/>
      <c r="F20" s="34" t="e">
        <f>IF(E20&gt;=G20,"○","×")</f>
        <v>#DIV/0!</v>
      </c>
      <c r="G20" s="35" t="e">
        <f>(B20*C20)/B20/D20</f>
        <v>#DIV/0!</v>
      </c>
      <c r="H20" s="30" t="s">
        <v>33</v>
      </c>
      <c r="I20" s="36">
        <f t="shared" si="1"/>
        <v>0</v>
      </c>
      <c r="J20" s="35">
        <f t="shared" si="1"/>
        <v>0</v>
      </c>
      <c r="K20" s="33">
        <f t="shared" si="1"/>
        <v>0</v>
      </c>
      <c r="L20" s="35">
        <f>I20*J20</f>
        <v>0</v>
      </c>
      <c r="M20" s="37" t="s">
        <v>34</v>
      </c>
      <c r="N20" s="38">
        <v>1</v>
      </c>
      <c r="O20" s="38">
        <v>2</v>
      </c>
      <c r="P20" s="38">
        <v>3</v>
      </c>
      <c r="Q20" s="38">
        <v>4</v>
      </c>
    </row>
    <row r="21" spans="1:17" ht="73.5" hidden="1" customHeight="1" x14ac:dyDescent="0.45">
      <c r="A21" s="55" t="s">
        <v>35</v>
      </c>
      <c r="B21" s="56"/>
      <c r="C21" s="56"/>
      <c r="D21" s="57"/>
      <c r="E21" s="27">
        <f>'【薬局】別紙（2.0％超部分算定シート）'!I9</f>
        <v>0</v>
      </c>
      <c r="F21" s="39" t="str">
        <f>'【薬局】別紙（2.0％超部分算定シート）'!J9</f>
        <v>○</v>
      </c>
      <c r="G21" s="27" t="e">
        <f>'【薬局】別紙（2.0％超部分算定シート）'!K9</f>
        <v>#DIV/0!</v>
      </c>
      <c r="H21" s="55" t="s">
        <v>35</v>
      </c>
      <c r="I21" s="56"/>
      <c r="J21" s="56"/>
      <c r="K21" s="57"/>
      <c r="L21" s="27">
        <f>'【薬局】別紙（2.0％超部分算定シート）'!L9</f>
        <v>0</v>
      </c>
      <c r="M21" s="20" t="s">
        <v>36</v>
      </c>
    </row>
  </sheetData>
  <mergeCells count="7">
    <mergeCell ref="A21:D21"/>
    <mergeCell ref="H21:K21"/>
    <mergeCell ref="A3:L3"/>
    <mergeCell ref="A9:G9"/>
    <mergeCell ref="H9:L9"/>
    <mergeCell ref="A15:D15"/>
    <mergeCell ref="H15:K15"/>
  </mergeCells>
  <phoneticPr fontId="3"/>
  <conditionalFormatting sqref="A15 A21 G21:H21 L21">
    <cfRule type="expression" dxfId="10" priority="7">
      <formula>$G$3="×"</formula>
    </cfRule>
  </conditionalFormatting>
  <conditionalFormatting sqref="A12:G14">
    <cfRule type="expression" dxfId="9" priority="4">
      <formula>$G$3="×"</formula>
    </cfRule>
  </conditionalFormatting>
  <conditionalFormatting sqref="A18:L20">
    <cfRule type="expression" dxfId="8" priority="5">
      <formula>$G$3="×"</formula>
    </cfRule>
  </conditionalFormatting>
  <conditionalFormatting sqref="G15">
    <cfRule type="expression" dxfId="7" priority="3">
      <formula>$G$3="×"</formula>
    </cfRule>
  </conditionalFormatting>
  <conditionalFormatting sqref="H12:H15">
    <cfRule type="expression" dxfId="6" priority="6">
      <formula>$G$3="×"</formula>
    </cfRule>
  </conditionalFormatting>
  <conditionalFormatting sqref="I12:L14">
    <cfRule type="expression" dxfId="5" priority="2">
      <formula>$G$3="×"</formula>
    </cfRule>
  </conditionalFormatting>
  <conditionalFormatting sqref="L15">
    <cfRule type="expression" dxfId="4" priority="1">
      <formula>$G$3="×"</formula>
    </cfRule>
  </conditionalFormatting>
  <dataValidations count="4">
    <dataValidation type="list" allowBlank="1" showInputMessage="1" showErrorMessage="1" sqref="G10" xr:uid="{6D3DAFDD-02A1-4664-BBD7-B089D972E5D9}">
      <formula1>$N$7:$O$7</formula1>
    </dataValidation>
    <dataValidation type="list" allowBlank="1" showInputMessage="1" showErrorMessage="1" sqref="G16" xr:uid="{1EF2A199-FC41-4D37-9181-F554962BE0A1}">
      <formula1>#REF!</formula1>
    </dataValidation>
    <dataValidation type="list" allowBlank="1" showInputMessage="1" showErrorMessage="1" sqref="G7:G8" xr:uid="{5D0CCFAB-B7D8-4787-ACEB-FC01BBB160EC}">
      <formula1>$N$8:$O$8</formula1>
    </dataValidation>
    <dataValidation type="list" allowBlank="1" showInputMessage="1" showErrorMessage="1" sqref="D14 D20" xr:uid="{A3E0900D-BA33-4E06-9F47-122C7C446851}">
      <formula1>$N$14:$S$14</formula1>
    </dataValidation>
  </dataValidations>
  <printOptions horizontalCentered="1"/>
  <pageMargins left="0.70866141732283472" right="0.70866141732283472" top="0.74803149606299213" bottom="0.55118110236220474" header="0.31496062992125984" footer="0.31496062992125984"/>
  <pageSetup paperSize="9" scale="4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41EB-F359-4096-92C4-50F63298967B}">
  <sheetPr>
    <tabColor theme="6"/>
    <pageSetUpPr fitToPage="1"/>
  </sheetPr>
  <dimension ref="A1:O9"/>
  <sheetViews>
    <sheetView view="pageBreakPreview" zoomScale="70" zoomScaleNormal="70" zoomScaleSheetLayoutView="70" workbookViewId="0">
      <selection activeCell="A3" sqref="A3:K3"/>
    </sheetView>
  </sheetViews>
  <sheetFormatPr defaultColWidth="8.09765625" defaultRowHeight="18" x14ac:dyDescent="0.45"/>
  <cols>
    <col min="1" max="1" width="35.59765625" style="3" customWidth="1"/>
    <col min="2" max="5" width="13.59765625" style="4" customWidth="1"/>
    <col min="6" max="6" width="14.796875" style="4" customWidth="1"/>
    <col min="7" max="7" width="23.3984375" style="4" customWidth="1"/>
    <col min="8" max="8" width="17.796875" style="4" customWidth="1"/>
    <col min="9" max="9" width="23.09765625" style="4" customWidth="1"/>
    <col min="10" max="11" width="16.3984375" style="4" customWidth="1"/>
    <col min="12" max="12" width="37.8984375" style="3" customWidth="1"/>
    <col min="13" max="13" width="168.5" style="6" customWidth="1"/>
    <col min="14" max="19" width="13.19921875" style="3" customWidth="1"/>
    <col min="20" max="20" width="17" style="3" customWidth="1"/>
    <col min="21" max="21" width="8.09765625" style="3"/>
    <col min="22" max="28" width="8.09765625" style="3" customWidth="1"/>
    <col min="29" max="16384" width="8.09765625" style="3"/>
  </cols>
  <sheetData>
    <row r="1" spans="1:15" ht="105" customHeight="1" x14ac:dyDescent="0.45"/>
    <row r="2" spans="1:15" ht="36.6" customHeight="1" x14ac:dyDescent="0.7">
      <c r="A2" s="54" t="s">
        <v>38</v>
      </c>
      <c r="B2" s="61" t="s">
        <v>39</v>
      </c>
      <c r="C2" s="61"/>
      <c r="D2" s="61"/>
      <c r="E2" s="61"/>
      <c r="F2" s="61"/>
      <c r="G2" s="61"/>
      <c r="H2" s="61"/>
      <c r="I2" s="61"/>
      <c r="J2" s="61"/>
      <c r="K2" s="61"/>
      <c r="L2" s="41"/>
    </row>
    <row r="3" spans="1:15" ht="41.25" customHeight="1" x14ac:dyDescent="0.45">
      <c r="A3" s="62" t="s">
        <v>13</v>
      </c>
      <c r="B3" s="63"/>
      <c r="C3" s="63"/>
      <c r="D3" s="63"/>
      <c r="E3" s="63"/>
      <c r="F3" s="63"/>
      <c r="G3" s="63"/>
      <c r="H3" s="63"/>
      <c r="I3" s="63"/>
      <c r="J3" s="63"/>
      <c r="K3" s="64"/>
      <c r="L3" s="13" t="s">
        <v>24</v>
      </c>
      <c r="M3" s="14"/>
    </row>
    <row r="4" spans="1:15" ht="33" customHeight="1" x14ac:dyDescent="0.45">
      <c r="A4" s="19" t="str">
        <f>③【薬局】賃上げ実績報告!A10</f>
        <v>対象職員の賃金改善実績の有無（右欄に○・×を記載）</v>
      </c>
      <c r="B4" s="42"/>
      <c r="C4" s="42"/>
      <c r="D4" s="42"/>
      <c r="E4" s="42"/>
      <c r="F4" s="42"/>
      <c r="G4" s="42"/>
      <c r="H4" s="42"/>
      <c r="I4" s="42"/>
      <c r="J4" s="42"/>
      <c r="K4" s="43"/>
      <c r="L4" s="18" t="s">
        <v>8</v>
      </c>
      <c r="M4" s="20" t="s">
        <v>40</v>
      </c>
      <c r="N4" s="3" t="s">
        <v>10</v>
      </c>
      <c r="O4" s="3" t="s">
        <v>11</v>
      </c>
    </row>
    <row r="5" spans="1:15" ht="72.75" customHeight="1" x14ac:dyDescent="0.45">
      <c r="A5" s="21" t="s">
        <v>17</v>
      </c>
      <c r="B5" s="22" t="s">
        <v>41</v>
      </c>
      <c r="C5" s="22" t="s">
        <v>42</v>
      </c>
      <c r="D5" s="22" t="s">
        <v>43</v>
      </c>
      <c r="E5" s="22" t="s">
        <v>44</v>
      </c>
      <c r="F5" s="22" t="s">
        <v>45</v>
      </c>
      <c r="G5" s="22" t="s">
        <v>46</v>
      </c>
      <c r="H5" s="22" t="s">
        <v>47</v>
      </c>
      <c r="I5" s="22" t="s">
        <v>21</v>
      </c>
      <c r="J5" s="22" t="s">
        <v>48</v>
      </c>
      <c r="K5" s="22" t="s">
        <v>23</v>
      </c>
      <c r="L5" s="22" t="s">
        <v>24</v>
      </c>
      <c r="M5" s="20" t="s">
        <v>25</v>
      </c>
    </row>
    <row r="6" spans="1:15" ht="87.6" customHeight="1" x14ac:dyDescent="0.45">
      <c r="A6" s="23" t="s">
        <v>49</v>
      </c>
      <c r="B6" s="25">
        <v>300000</v>
      </c>
      <c r="C6" s="25">
        <v>10000</v>
      </c>
      <c r="D6" s="44">
        <f>C6/B6</f>
        <v>3.3333333333333333E-2</v>
      </c>
      <c r="E6" s="45">
        <f>(D6-0.02)*B6</f>
        <v>3999.9999999999995</v>
      </c>
      <c r="F6" s="46">
        <v>4000</v>
      </c>
      <c r="G6" s="47">
        <v>6</v>
      </c>
      <c r="H6" s="48">
        <v>5</v>
      </c>
      <c r="I6" s="25">
        <v>10000</v>
      </c>
      <c r="J6" s="13" t="str">
        <f>IF(I6&gt;=C6,"○","×")</f>
        <v>○</v>
      </c>
      <c r="K6" s="27">
        <f>((F6*G6*H6)/H6)/G6</f>
        <v>4000</v>
      </c>
      <c r="L6" s="27">
        <f>F6*G6*H6</f>
        <v>120000</v>
      </c>
      <c r="M6" s="20" t="s">
        <v>50</v>
      </c>
    </row>
    <row r="7" spans="1:15" ht="27" hidden="1" customHeight="1" x14ac:dyDescent="0.45">
      <c r="A7" s="19" t="str">
        <f>③【薬局】賃上げ実績報告!A16</f>
        <v>（職種内訳）○○の賃金改善実績の有無（右欄に○・×を記載）</v>
      </c>
      <c r="B7" s="16"/>
      <c r="C7" s="16"/>
      <c r="D7" s="16"/>
      <c r="E7" s="16"/>
      <c r="F7" s="16"/>
      <c r="G7" s="16"/>
      <c r="H7" s="16"/>
      <c r="I7" s="16"/>
      <c r="J7" s="16"/>
      <c r="K7" s="17"/>
      <c r="L7" s="40"/>
      <c r="M7" s="20" t="s">
        <v>40</v>
      </c>
      <c r="N7" s="3" t="s">
        <v>10</v>
      </c>
      <c r="O7" s="3" t="s">
        <v>11</v>
      </c>
    </row>
    <row r="8" spans="1:15" ht="63" hidden="1" customHeight="1" x14ac:dyDescent="0.45">
      <c r="A8" s="21" t="s">
        <v>17</v>
      </c>
      <c r="B8" s="22" t="s">
        <v>41</v>
      </c>
      <c r="C8" s="22" t="s">
        <v>42</v>
      </c>
      <c r="D8" s="22" t="s">
        <v>43</v>
      </c>
      <c r="E8" s="22" t="s">
        <v>44</v>
      </c>
      <c r="F8" s="22" t="s">
        <v>45</v>
      </c>
      <c r="G8" s="22" t="s">
        <v>46</v>
      </c>
      <c r="H8" s="22" t="s">
        <v>47</v>
      </c>
      <c r="I8" s="22" t="s">
        <v>21</v>
      </c>
      <c r="J8" s="22" t="s">
        <v>48</v>
      </c>
      <c r="K8" s="22" t="s">
        <v>23</v>
      </c>
      <c r="L8" s="22" t="s">
        <v>24</v>
      </c>
      <c r="M8" s="14"/>
    </row>
    <row r="9" spans="1:15" ht="84.75" hidden="1" customHeight="1" x14ac:dyDescent="0.45">
      <c r="A9" s="23" t="s">
        <v>49</v>
      </c>
      <c r="B9" s="25"/>
      <c r="C9" s="25"/>
      <c r="D9" s="44" t="e">
        <f>C9/B9</f>
        <v>#DIV/0!</v>
      </c>
      <c r="E9" s="45" t="e">
        <f>(D9-0.02)*B9</f>
        <v>#DIV/0!</v>
      </c>
      <c r="F9" s="46"/>
      <c r="G9" s="47"/>
      <c r="H9" s="48"/>
      <c r="I9" s="25"/>
      <c r="J9" s="13" t="str">
        <f>IF(I9&gt;=C9,"○","×")</f>
        <v>○</v>
      </c>
      <c r="K9" s="27" t="e">
        <f>((F9*G9*H9)/H9)/G9</f>
        <v>#DIV/0!</v>
      </c>
      <c r="L9" s="27">
        <f>F9*G9*H9</f>
        <v>0</v>
      </c>
      <c r="M9" s="20" t="s">
        <v>50</v>
      </c>
    </row>
  </sheetData>
  <mergeCells count="2">
    <mergeCell ref="B2:K2"/>
    <mergeCell ref="A3:K3"/>
  </mergeCells>
  <phoneticPr fontId="3"/>
  <conditionalFormatting sqref="A6:J6 L6">
    <cfRule type="expression" dxfId="3" priority="2">
      <formula>#REF!="×"</formula>
    </cfRule>
  </conditionalFormatting>
  <conditionalFormatting sqref="A9:J9 L9">
    <cfRule type="expression" dxfId="2" priority="4">
      <formula>#REF!="×"</formula>
    </cfRule>
  </conditionalFormatting>
  <conditionalFormatting sqref="K6">
    <cfRule type="expression" dxfId="1" priority="1">
      <formula>$G$3="×"</formula>
    </cfRule>
  </conditionalFormatting>
  <conditionalFormatting sqref="K9">
    <cfRule type="expression" dxfId="0" priority="3">
      <formula>$G$3="×"</formula>
    </cfRule>
  </conditionalFormatting>
  <dataValidations count="2">
    <dataValidation type="list" allowBlank="1" showInputMessage="1" showErrorMessage="1" sqref="L4" xr:uid="{16A0B41B-34A4-4603-87FE-836A40AF1406}">
      <formula1>$N$7:$O$7</formula1>
    </dataValidation>
    <dataValidation type="list" allowBlank="1" showInputMessage="1" showErrorMessage="1" sqref="L7" xr:uid="{BC5D8351-3CA4-4C4C-B66D-B40C650DA165}">
      <formula1>#REF!</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③【薬局】賃上げ実績報告</vt:lpstr>
      <vt:lpstr>【薬局】別紙（2.0％超部分算定シート）</vt:lpstr>
      <vt:lpstr>'【薬局】別紙（2.0％超部分算定シート）'!Print_Area</vt:lpstr>
      <vt:lpstr>③【薬局】賃上げ実績報告!Print_Area</vt:lpstr>
      <vt:lpstr>'【薬局】別紙（2.0％超部分算定シート）'!Print_Titles</vt:lpstr>
      <vt:lpstr>③【薬局】賃上げ実績報告!Print_Titles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 稜佳</dc:creator>
  <cp:lastModifiedBy>野田 稜佳</cp:lastModifiedBy>
  <cp:lastPrinted>2026-06-26T06:26:23Z</cp:lastPrinted>
  <dcterms:created xsi:type="dcterms:W3CDTF">2026-05-18T04:26:47Z</dcterms:created>
  <dcterms:modified xsi:type="dcterms:W3CDTF">2026-06-26T06:28:15Z</dcterms:modified>
</cp:coreProperties>
</file>