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U63" i="11" l="1"/>
  <c r="AP63" i="11"/>
  <c r="AF88" i="11"/>
  <c r="DB102" i="11" l="1"/>
  <c r="CW102" i="11"/>
  <c r="CR102" i="11"/>
  <c r="AA7" i="11" l="1"/>
  <c r="BG43" i="9" l="1"/>
  <c r="BG42" i="9"/>
  <c r="BG41" i="9"/>
  <c r="BG40" i="9"/>
  <c r="BG39" i="9"/>
  <c r="BG38" i="9"/>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AM43" i="9"/>
  <c r="U43" i="9"/>
  <c r="C43" i="9"/>
  <c r="BW42" i="9"/>
  <c r="AM42" i="9"/>
  <c r="U42" i="9"/>
  <c r="C42" i="9"/>
  <c r="BW41" i="9"/>
  <c r="AM41" i="9"/>
  <c r="U41" i="9"/>
  <c r="C41" i="9"/>
  <c r="BW40" i="9"/>
  <c r="AM40" i="9"/>
  <c r="U40" i="9"/>
  <c r="C40" i="9"/>
  <c r="BW39" i="9"/>
  <c r="AM39" i="9"/>
  <c r="U39" i="9"/>
  <c r="C39" i="9"/>
  <c r="BW38" i="9"/>
  <c r="AM38" i="9"/>
  <c r="U38" i="9"/>
  <c r="C38" i="9"/>
  <c r="AM37" i="9"/>
  <c r="C37" i="9"/>
  <c r="AM36" i="9"/>
  <c r="C36" i="9"/>
  <c r="BW35" i="9"/>
  <c r="BW36" i="9" s="1"/>
  <c r="BW37" i="9" s="1"/>
  <c r="AM35" i="9"/>
  <c r="BW34" i="9"/>
  <c r="C34" i="9"/>
  <c r="C35" i="9" s="1"/>
  <c r="CO34" i="9" l="1"/>
  <c r="CO35" i="9" s="1"/>
  <c r="CO36" i="9" s="1"/>
  <c r="CO37" i="9" s="1"/>
  <c r="CO38" i="9" s="1"/>
  <c r="CO39" i="9" s="1"/>
  <c r="CO40" i="9" s="1"/>
  <c r="CO41" i="9" s="1"/>
  <c r="CO42" i="9" s="1"/>
  <c r="CO43" i="9" s="1"/>
  <c r="BE34" i="9"/>
  <c r="BE35" i="9" s="1"/>
  <c r="BE36" i="9" s="1"/>
  <c r="BE37" i="9" s="1"/>
  <c r="BE38" i="9" s="1"/>
  <c r="BE39" i="9" s="1"/>
  <c r="BE40" i="9" s="1"/>
  <c r="BE41" i="9" s="1"/>
  <c r="BE42" i="9" s="1"/>
  <c r="BE43" i="9" s="1"/>
  <c r="U34" i="9"/>
  <c r="U35" i="9" s="1"/>
  <c r="U36" i="9" s="1"/>
  <c r="U37"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<sst xmlns="http://schemas.openxmlformats.org/spreadsheetml/2006/main" count="1077" uniqueCount="559">
  <si>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</si>
  <si>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</si>
  <si>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</si>
  <si>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</si>
  <si>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</si>
  <si>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</si>
  <si>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</si>
  <si>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</si>
  <si>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</si>
  <si>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</si>
  <si>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</si>
  <si>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</si>
  <si>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</si>
  <si>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</si>
  <si>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</si>
  <si>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</si>
  <si>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</si>
  <si>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</si>
  <si>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</si>
  <si>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</si>
  <si>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</si>
  <si>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</si>
  <si>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</si>
  <si>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</si>
  <si>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</si>
  <si>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</si>
  <si>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</si>
  <si>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</si>
  <si>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</si>
  <si>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</si>
  <si>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</si>
  <si>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</si>
  <si>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</si>
  <si>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</si>
  <si>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</si>
  <si>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</si>
  <si>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</si>
  <si>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</si>
  <si>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</si>
  <si>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</si>
  <si>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</si>
  <si>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</si>
  <si>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</si>
  <si>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</si>
  <si>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</si>
  <si>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</si>
  <si>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</si>
  <si>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</si>
  <si>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</si>
  <si>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</si>
  <si>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</si>
  <si>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</si>
  <si>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</si>
  <si>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</si>
  <si>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</si>
  <si>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</si>
  <si>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</si>
  <si>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</si>
  <si>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</si>
  <si>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</si>
  <si>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</si>
  <si>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</si>
  <si>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</si>
  <si>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</si>
  <si>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</si>
  <si>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</si>
  <si>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</si>
  <si>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</si>
  <si>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</si>
  <si>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</si>
  <si>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</si>
  <si>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</si>
  <si>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</si>
  <si>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</si>
  <si>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</si>
  <si>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</si>
  <si>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</si>
  <si>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</si>
  <si>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</si>
  <si>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</si>
  <si>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</si>
  <si>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</si>
  <si>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都城市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</si>
  <si>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</si>
  <si>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</si>
  <si>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</si>
  <si>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</si>
  <si>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</si>
  <si>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</si>
  <si>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</si>
  <si>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</si>
  <si>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</si>
  <si>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</si>
  <si>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</si>
  <si>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</si>
  <si>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</si>
  <si>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</si>
  <si>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</si>
  <si>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</si>
  <si>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</si>
  <si>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</si>
  <si>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</si>
  <si>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</si>
  <si>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</si>
  <si>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</si>
  <si>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</si>
  <si>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</si>
  <si>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</si>
  <si>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</si>
  <si>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</si>
  <si>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</si>
  <si>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</si>
  <si>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</si>
  <si>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</si>
  <si>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</si>
  <si>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</si>
  <si>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</si>
  <si>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</si>
  <si>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</si>
  <si>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</si>
  <si>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</si>
  <si>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</si>
  <si>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</si>
  <si>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</si>
  <si>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</si>
  <si>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</si>
  <si>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</si>
  <si>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</si>
  <si>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</si>
  <si>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</si>
  <si>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</si>
  <si>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</si>
  <si>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</si>
  <si>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</si>
  <si>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</si>
  <si>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</si>
  <si>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</si>
  <si>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</si>
  <si>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</si>
  <si>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</si>
  <si>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</si>
  <si>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</si>
  <si>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</si>
  <si>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</si>
  <si>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</si>
  <si>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</si>
  <si>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</si>
  <si>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</si>
  <si>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</si>
  <si>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</si>
  <si>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</si>
  <si>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</si>
  <si>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</si>
  <si>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</si>
  <si>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</si>
  <si>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</si>
  <si>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</si>
  <si>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</si>
  <si>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</si>
  <si>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</si>
  <si>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</si>
  <si>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</si>
  <si>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</si>
  <si>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</si>
  <si>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</si>
  <si>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</si>
  <si>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</si>
  <si>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</si>
  <si>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</si>
  <si>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</si>
  <si>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</si>
  <si>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</si>
  <si>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</si>
  <si>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</si>
  <si>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</si>
  <si>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</si>
  <si>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</si>
  <si>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</si>
  <si>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</si>
  <si>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</si>
  <si>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</si>
  <si>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</si>
  <si>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</si>
  <si>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</si>
  <si>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</si>
  <si>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</si>
  <si>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</si>
  <si>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</si>
  <si>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</si>
  <si>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</si>
  <si>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</si>
  <si>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</si>
  <si>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</si>
  <si>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</si>
  <si>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宮崎県都城市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</si>
  <si>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</si>
  <si>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</si>
  <si>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</si>
  <si>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</si>
  <si>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</si>
  <si>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</si>
  <si>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</si>
  <si>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</si>
  <si>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</si>
  <si>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</si>
  <si>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</si>
  <si>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</si>
  <si>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</si>
  <si>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</si>
  <si>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</si>
  <si>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</si>
  <si>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</si>
  <si>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</si>
  <si>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</si>
  <si>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</si>
  <si>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</si>
  <si>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</si>
  <si>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</si>
  <si>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</si>
  <si>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</si>
  <si>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</si>
  <si>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</si>
  <si>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</si>
  <si>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</si>
  <si>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</si>
  <si>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</si>
  <si>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</si>
  <si>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</si>
  <si>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</si>
  <si>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</si>
  <si>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</si>
  <si>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</si>
  <si>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</si>
  <si>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</si>
  <si>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</si>
  <si>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</si>
  <si>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</si>
  <si>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</si>
  <si>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</si>
  <si>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</si>
  <si>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</si>
  <si>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</si>
  <si>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</si>
  <si>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</si>
  <si>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</si>
  <si>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</si>
  <si>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</si>
  <si>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</si>
  <si>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</si>
  <si>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</si>
  <si>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</si>
  <si>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</si>
  <si>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</si>
  <si>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</si>
  <si>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</si>
  <si>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</si>
  <si>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</si>
  <si>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</si>
  <si>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</si>
  <si>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</si>
  <si>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</si>
  <si>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</si>
  <si>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</si>
  <si>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</si>
  <si>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</si>
  <si>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</si>
  <si>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</si>
  <si>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</si>
  <si>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</si>
  <si>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</si>
  <si>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</si>
  <si>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</si>
  <si>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</si>
  <si>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</si>
  <si>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</si>
  <si>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</si>
  <si>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</si>
  <si>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</si>
  <si>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</si>
  <si>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</si>
  <si>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</si>
  <si>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</si>
  <si>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</si>
  <si>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</si>
  <si>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</si>
  <si>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</si>
  <si>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</si>
  <si>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</si>
  <si>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</si>
  <si>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</si>
  <si>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</si>
  <si>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</si>
  <si>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</si>
  <si>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</si>
  <si>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</si>
  <si>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</si>
  <si>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</si>
  <si>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</si>
  <si>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</si>
  <si>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</si>
  <si>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</si>
  <si>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</si>
  <si>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</si>
  <si>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</si>
  <si>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</si>
  <si>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</si>
  <si>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</si>
  <si>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</si>
  <si>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</si>
  <si>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</si>
  <si>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</si>
  <si>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</si>
  <si>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</si>
  <si>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</si>
  <si>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</si>
  <si>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</si>
  <si>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と畜場</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</si>
  <si>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</si>
  <si>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</si>
  <si>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</si>
  <si>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</si>
  <si>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</si>
  <si>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</si>
  <si>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</si>
  <si>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</si>
  <si>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</si>
  <si>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</si>
  <si>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</si>
  <si>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</si>
  <si>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</si>
  <si>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</si>
  <si>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</si>
  <si>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</si>
  <si>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</si>
  <si>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</si>
  <si>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</si>
  <si>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</si>
  <si>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</si>
  <si>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</si>
  <si>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</si>
  <si>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</si>
  <si>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</si>
  <si>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</si>
  <si>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</si>
  <si>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宮崎県都城市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</si>
  <si>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</si>
  <si>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</si>
  <si>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</si>
  <si>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</si>
  <si>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</si>
  <si>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</si>
  <si>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</si>
  <si>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</si>
  <si>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</si>
  <si>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</si>
  <si>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</si>
  <si>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</si>
  <si>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</si>
  <si>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</si>
  <si>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</si>
  <si>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</si>
  <si>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</si>
  <si>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</si>
  <si>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</si>
  <si>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</si>
  <si>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都城市整備墓地特別会計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</si>
  <si>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</si>
  <si>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</si>
  <si>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</si>
  <si>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</si>
  <si>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</si>
  <si>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</si>
  <si>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</si>
  <si>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</si>
  <si>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</si>
  <si>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</si>
  <si>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</si>
  <si>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</si>
  <si>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</si>
  <si>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都城市国民健康保険特別会計（事業勘定）</t>
    <phoneticPr fontId="5"/>
  </si>
  <si>
    <t>都城市国民健康保険特別会計（診療施設勘定）</t>
    <phoneticPr fontId="5"/>
  </si>
  <si>
    <t>都城市後期高齢者医療特別会計</t>
    <phoneticPr fontId="5"/>
  </si>
  <si>
    <t>都城市介護保険特別会計</t>
    <phoneticPr fontId="5"/>
  </si>
  <si>
    <t>都城市水道事業会計</t>
    <phoneticPr fontId="5"/>
  </si>
  <si>
    <t>法適用企業</t>
    <phoneticPr fontId="5"/>
  </si>
  <si>
    <t>都城市食肉センター特別会計</t>
    <phoneticPr fontId="5"/>
  </si>
  <si>
    <t>法非適用企業</t>
    <phoneticPr fontId="5"/>
  </si>
  <si>
    <t>都城市下水道事業特別会計</t>
    <phoneticPr fontId="5"/>
  </si>
  <si>
    <t>都城市公設地方卸売市場事業特別会計</t>
    <phoneticPr fontId="5"/>
  </si>
  <si>
    <t>都城市農業集落下水道事業特別会計</t>
    <phoneticPr fontId="5"/>
  </si>
  <si>
    <t>都城市御池簡易水道事業特別会計</t>
    <phoneticPr fontId="5"/>
  </si>
  <si>
    <t>都城市簡易水道事業特別会計</t>
    <phoneticPr fontId="5"/>
  </si>
  <si>
    <t>都城市電気事業特別会計</t>
    <phoneticPr fontId="5"/>
  </si>
  <si>
    <t>都城市山之口総合交流活性化センター特別会計</t>
    <phoneticPr fontId="5"/>
  </si>
  <si>
    <t>都城市高城健康増進センター等管理事業特別会計</t>
    <phoneticPr fontId="5"/>
  </si>
  <si>
    <t>都城市工業用地造成事業特別会計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</si>
  <si>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</si>
  <si>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</si>
  <si>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</si>
  <si>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</si>
  <si>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</si>
  <si>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</si>
  <si>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</si>
  <si>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</si>
  <si>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</si>
  <si>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</si>
  <si>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</si>
  <si>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</si>
  <si>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</si>
  <si>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</si>
  <si>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</si>
  <si>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</si>
  <si>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</si>
  <si>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</si>
  <si>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</si>
  <si>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</si>
  <si>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</si>
  <si>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</si>
  <si>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</si>
  <si>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</si>
  <si>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</si>
  <si>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</si>
  <si>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</si>
  <si>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</si>
  <si>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</si>
  <si>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</si>
  <si>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</si>
  <si>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</si>
  <si>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</si>
  <si>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</si>
  <si>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</si>
  <si>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</si>
  <si>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</si>
  <si>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</si>
  <si>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</si>
  <si>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</si>
  <si>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</si>
  <si>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</si>
  <si>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</si>
  <si>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</si>
  <si>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</si>
  <si>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</si>
  <si>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</si>
  <si>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</si>
  <si>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</si>
  <si>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</si>
  <si>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</si>
  <si>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</si>
  <si>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</si>
  <si>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</si>
  <si>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</si>
  <si>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</si>
  <si>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</si>
  <si>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</si>
  <si>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</si>
  <si>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</si>
  <si>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</si>
  <si>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</si>
  <si>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</si>
  <si>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</si>
  <si>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</si>
  <si>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</si>
  <si>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</si>
  <si>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</si>
  <si>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</si>
  <si>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</si>
  <si>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</si>
  <si>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</si>
  <si>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</si>
  <si>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</si>
  <si>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</si>
  <si>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</si>
  <si>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</si>
  <si>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</si>
  <si>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</si>
  <si>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</si>
  <si>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</si>
  <si>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</si>
  <si>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</si>
  <si>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</si>
  <si>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</si>
  <si>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</si>
  <si>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</si>
  <si>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</si>
  <si>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</si>
  <si>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</si>
  <si>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</si>
  <si>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</si>
  <si>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</si>
  <si>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</si>
  <si>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</si>
  <si>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</si>
  <si>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</si>
  <si>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</si>
  <si>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</si>
  <si>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</si>
  <si>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</si>
  <si>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</si>
  <si>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</si>
  <si>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</si>
  <si>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</si>
  <si>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</si>
  <si>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</si>
  <si>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</si>
  <si>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</si>
  <si>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</si>
  <si>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</si>
  <si>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</si>
  <si>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</si>
  <si>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</si>
  <si>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</si>
  <si>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</si>
  <si>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</si>
  <si>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</si>
  <si>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</si>
  <si>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</si>
  <si>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</si>
  <si>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</si>
  <si>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</si>
  <si>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</si>
  <si>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</si>
  <si>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</si>
  <si>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</si>
  <si>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</si>
  <si>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</si>
  <si>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</si>
  <si>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</si>
  <si>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</si>
  <si>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</si>
  <si>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</si>
  <si>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都城市水道事業会計</t>
  </si>
  <si>
    <t>一般会計</t>
  </si>
  <si>
    <t>都城市国民健康保険特別会計（事業勘定）</t>
  </si>
  <si>
    <t>都城市後期高齢者医療特別会計</t>
  </si>
  <si>
    <t>都城市介護保険特別会計</t>
  </si>
  <si>
    <t>都城市電気事業特別会計</t>
  </si>
  <si>
    <t>都城市御池簡易水道事業特別会計</t>
  </si>
  <si>
    <t>都城市整備墓地特別会計</t>
  </si>
  <si>
    <t>その他会計（赤字）</t>
  </si>
  <si>
    <t>その他会計（黒字）</t>
  </si>
  <si>
    <t>宮崎県自治会館管理組合</t>
    <rPh sb="0" eb="3">
      <t>ミヤザキケン</t>
    </rPh>
    <rPh sb="3" eb="5">
      <t>ジチ</t>
    </rPh>
    <rPh sb="5" eb="7">
      <t>カイカン</t>
    </rPh>
    <rPh sb="7" eb="9">
      <t>カンリ</t>
    </rPh>
    <rPh sb="9" eb="11">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</si>
  <si>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</si>
  <si>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都城森林組合</t>
    <rPh sb="0" eb="2">
      <t>ミヤコノジョウ</t>
    </rPh>
    <rPh sb="2" eb="4">
      <t>シンリン</t>
    </rPh>
    <rPh sb="4" eb="6">
      <t>クミアイ</t>
    </rPh>
    <phoneticPr fontId="2"/>
  </si>
  <si>
    <t>都城市土地開発公社</t>
    <rPh sb="0" eb="3">
      <t>ミヤコノジョウシ</t>
    </rPh>
    <rPh sb="3" eb="5">
      <t>トチ</t>
    </rPh>
    <rPh sb="5" eb="7">
      <t>カイハツ</t>
    </rPh>
    <rPh sb="7" eb="9">
      <t>コウシャ</t>
    </rPh>
    <phoneticPr fontId="2"/>
  </si>
  <si>
    <t>社会福祉法人　常陽社会福祉事業団</t>
    <rPh sb="0" eb="2">
      <t>シャカイ</t>
    </rPh>
    <rPh sb="2" eb="4">
      <t>フクシ</t>
    </rPh>
    <rPh sb="4" eb="6">
      <t>ホウジン</t>
    </rPh>
    <rPh sb="7" eb="9">
      <t>ジョウヨウ</t>
    </rPh>
    <rPh sb="9" eb="11">
      <t>シャカイ</t>
    </rPh>
    <rPh sb="11" eb="13">
      <t>フクシ</t>
    </rPh>
    <rPh sb="13" eb="16">
      <t>ジギョウダン</t>
    </rPh>
    <phoneticPr fontId="2"/>
  </si>
  <si>
    <t>財団法人　都城圏域地場産業振興センター</t>
    <rPh sb="0" eb="2">
      <t>ザイダン</t>
    </rPh>
    <rPh sb="2" eb="4">
      <t>ホウジン</t>
    </rPh>
    <rPh sb="5" eb="7">
      <t>ミヤコノジョウ</t>
    </rPh>
    <rPh sb="7" eb="9">
      <t>ケンイキ</t>
    </rPh>
    <rPh sb="9" eb="11">
      <t>ジバ</t>
    </rPh>
    <rPh sb="11" eb="13">
      <t>サンギョウ</t>
    </rPh>
    <rPh sb="13" eb="15">
      <t>シンコウ</t>
    </rPh>
    <phoneticPr fontId="2"/>
  </si>
  <si>
    <t>財団法人　都城市文化振興財団</t>
    <rPh sb="0" eb="2">
      <t>ザイダン</t>
    </rPh>
    <rPh sb="2" eb="4">
      <t>ホウジン</t>
    </rPh>
    <rPh sb="5" eb="8">
      <t>ミヤコノジョウシ</t>
    </rPh>
    <rPh sb="8" eb="10">
      <t>ブンカ</t>
    </rPh>
    <rPh sb="10" eb="12">
      <t>シンコウ</t>
    </rPh>
    <rPh sb="12" eb="14">
      <t>ザイダン</t>
    </rPh>
    <phoneticPr fontId="2"/>
  </si>
  <si>
    <t>株式会社　レイク観音</t>
    <rPh sb="0" eb="2">
      <t>カブシキ</t>
    </rPh>
    <rPh sb="2" eb="4">
      <t>カイシャ</t>
    </rPh>
    <rPh sb="8" eb="10">
      <t>カンノン</t>
    </rPh>
    <phoneticPr fontId="2"/>
  </si>
  <si>
    <t>道の駅山之口　株式会社</t>
    <rPh sb="0" eb="1">
      <t>ミチ</t>
    </rPh>
    <rPh sb="2" eb="3">
      <t>エキ</t>
    </rPh>
    <rPh sb="3" eb="6">
      <t>ヤマノクチ</t>
    </rPh>
    <rPh sb="7" eb="9">
      <t>カブシキ</t>
    </rPh>
    <rPh sb="9" eb="11">
      <t>カイシャ</t>
    </rPh>
    <phoneticPr fontId="2"/>
  </si>
  <si>
    <t>青井岳温泉　株式会社</t>
    <rPh sb="0" eb="3">
      <t>アオイダケ</t>
    </rPh>
    <rPh sb="3" eb="5">
      <t>オンセン</t>
    </rPh>
    <rPh sb="6" eb="8">
      <t>カブシキ</t>
    </rPh>
    <rPh sb="8" eb="10">
      <t>カイシャ</t>
    </rPh>
    <phoneticPr fontId="2"/>
  </si>
  <si>
    <t>高崎星の郷総合産業　株式会社</t>
    <rPh sb="0" eb="2">
      <t>タカサキ</t>
    </rPh>
    <rPh sb="2" eb="3">
      <t>ホシ</t>
    </rPh>
    <rPh sb="4" eb="5">
      <t>サト</t>
    </rPh>
    <rPh sb="5" eb="7">
      <t>ソウゴウ</t>
    </rPh>
    <rPh sb="7" eb="9">
      <t>サンギョウ</t>
    </rPh>
    <rPh sb="10" eb="12">
      <t>カブシキ</t>
    </rPh>
    <rPh sb="12" eb="14">
      <t>カイシャ</t>
    </rPh>
    <phoneticPr fontId="2"/>
  </si>
  <si>
    <t>株式会社　くえびこ山田</t>
    <rPh sb="0" eb="2">
      <t>カブシキ</t>
    </rPh>
    <rPh sb="2" eb="4">
      <t>カイシャ</t>
    </rPh>
    <rPh sb="9" eb="11">
      <t>ヤマダ</t>
    </rPh>
    <phoneticPr fontId="2"/>
  </si>
  <si>
    <t>都城まちづくり　株式会社</t>
    <rPh sb="0" eb="2">
      <t>ミヤコノジョウ</t>
    </rPh>
    <rPh sb="8" eb="10">
      <t>カブシキ</t>
    </rPh>
    <rPh sb="10" eb="12">
      <t>カイシャ</t>
    </rPh>
    <phoneticPr fontId="2"/>
  </si>
  <si>
    <t>○</t>
    <phoneticPr fontId="2"/>
  </si>
  <si>
    <t>-</t>
    <phoneticPr fontId="2"/>
  </si>
  <si>
    <t>-</t>
    <phoneticPr fontId="2"/>
  </si>
  <si>
    <t>-</t>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</si>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</sst>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51540</c:v>
                </c:pt>
                <c:pt idx="1">
                  <c:v>50804</c:v>
                </c:pt>
                <c:pt idx="2">
                  <c:v>38606</c:v>
                </c:pt>
                <c:pt idx="3">
                  <c:v>39425</c:v>
                </c:pt>
                <c:pt idx="4">
                  <c:v>43141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62659</c:v>
                </c:pt>
                <c:pt idx="1">
                  <c:v>51913</c:v>
                </c:pt>
                <c:pt idx="2">
                  <c:v>45088</c:v>
                </c:pt>
                <c:pt idx="3">
                  <c:v>42830</c:v>
                </c:pt>
                <c:pt idx="4">
                  <c:v>88825</c:v>
                </c:pt>
              </c:numCache>
            </c:numRef>
          </c:val>
          <c:smooth val="0"/>
        </c:ser>
        <c:dLbls>
          <c:showLegendKey val="0"/>
          <c:showVal val="0"/>
          <c:showCatName val="0"/>
          <c:showSerName val="0"/>
          <c:showPercent val="0"/>
          <c:showBubbleSize val="0"/>
        </c:dLbls>
        <c:marker val="1"/>
        <c:smooth val="0"/>
        <c:axId val="149425152"/>
        <c:axId val="149451904"/>
      </c:lineChart>
      <c:catAx>
        <c:axId val="149425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451904"/>
        <c:crosses val="autoZero"/>
        <c:auto val="1"/>
        <c:lblAlgn val="ctr"/>
        <c:lblOffset val="100"/>
        <c:tickLblSkip val="1"/>
        <c:tickMarkSkip val="1"/>
        <c:noMultiLvlLbl val="0"/>
      </c:catAx>
      <c:valAx>
        <c:axId val="14945190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425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2.67</c:v>
                </c:pt>
                <c:pt idx="1">
                  <c:v>2.67</c:v>
                </c:pt>
                <c:pt idx="2">
                  <c:v>2.76</c:v>
                </c:pt>
                <c:pt idx="3">
                  <c:v>2.95</c:v>
                </c:pt>
                <c:pt idx="4">
                  <c:v>2.95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9.23</c:v>
                </c:pt>
                <c:pt idx="1">
                  <c:v>8.91</c:v>
                </c:pt>
                <c:pt idx="2">
                  <c:v>8.7799999999999994</c:v>
                </c:pt>
                <c:pt idx="3">
                  <c:v>9.01</c:v>
                </c:pt>
                <c:pt idx="4">
                  <c:v>8.93</c:v>
                </c:pt>
              </c:numCache>
            </c:numRef>
          </c:val>
        </c:ser>
        <c:dLbls>
          <c:showLegendKey val="0"/>
          <c:showVal val="0"/>
          <c:showCatName val="0"/>
          <c:showSerName val="0"/>
          <c:showPercent val="0"/>
          <c:showBubbleSize val="0"/>
        </c:dLbls>
        <c:gapWidth val="250"/>
        <c:overlap val="100"/>
        <c:axId val="168610048"/>
        <c:axId val="168620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1.29</c:v>
                </c:pt>
                <c:pt idx="1">
                  <c:v>2.25</c:v>
                </c:pt>
                <c:pt idx="2">
                  <c:v>2.67</c:v>
                </c:pt>
                <c:pt idx="3">
                  <c:v>2.13</c:v>
                </c:pt>
                <c:pt idx="4">
                  <c:v>1.9</c:v>
                </c:pt>
              </c:numCache>
            </c:numRef>
          </c:val>
          <c:smooth val="0"/>
        </c:ser>
        <c:dLbls>
          <c:showLegendKey val="0"/>
          <c:showVal val="0"/>
          <c:showCatName val="0"/>
          <c:showSerName val="0"/>
          <c:showPercent val="0"/>
          <c:showBubbleSize val="0"/>
        </c:dLbls>
        <c:marker val="1"/>
        <c:smooth val="0"/>
        <c:axId val="168610048"/>
        <c:axId val="168620416"/>
      </c:lineChart>
      <c:catAx>
        <c:axId val="16861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8620416"/>
        <c:crosses val="autoZero"/>
        <c:auto val="1"/>
        <c:lblAlgn val="ctr"/>
        <c:lblOffset val="100"/>
        <c:tickLblSkip val="1"/>
        <c:tickMarkSkip val="1"/>
        <c:noMultiLvlLbl val="0"/>
      </c:catAx>
      <c:valAx>
        <c:axId val="168620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610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都城市整備墓地特別会計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都城市御池簡易水道事業特別会計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都城市電気事業特別会計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c:v>
                </c:pt>
              </c:numCache>
            </c:numRef>
          </c:val>
        </c:ser>
        <c:ser>
          <c:idx val="5"/>
          <c:order val="5"/>
          <c:tx>
            <c:strRef>
              <c:f>データシート!$A$32</c:f>
              <c:strCache>
                <c:ptCount val="1"/>
                <c:pt idx="0">
                  <c:v>都城市介護保険特別会計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0.16</c:v>
                </c:pt>
                <c:pt idx="8">
                  <c:v>#N/A</c:v>
                </c:pt>
                <c:pt idx="9">
                  <c:v>0.01</c:v>
                </c:pt>
              </c:numCache>
            </c:numRef>
          </c:val>
        </c:ser>
        <c:ser>
          <c:idx val="6"/>
          <c:order val="6"/>
          <c:tx>
            <c:strRef>
              <c:f>データシート!$A$33</c:f>
              <c:strCache>
                <c:ptCount val="1"/>
                <c:pt idx="0">
                  <c:v>都城市後期高齢者医療特別会計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0.02</c:v>
                </c:pt>
                <c:pt idx="2">
                  <c:v>#N/A</c:v>
                </c:pt>
                <c:pt idx="3">
                  <c:v>0.05</c:v>
                </c:pt>
                <c:pt idx="4">
                  <c:v>#N/A</c:v>
                </c:pt>
                <c:pt idx="5">
                  <c:v>0.01</c:v>
                </c:pt>
                <c:pt idx="6">
                  <c:v>#N/A</c:v>
                </c:pt>
                <c:pt idx="7">
                  <c:v>0.01</c:v>
                </c:pt>
                <c:pt idx="8">
                  <c:v>#N/A</c:v>
                </c:pt>
                <c:pt idx="9">
                  <c:v>0.01</c:v>
                </c:pt>
              </c:numCache>
            </c:numRef>
          </c:val>
        </c:ser>
        <c:ser>
          <c:idx val="7"/>
          <c:order val="7"/>
          <c:tx>
            <c:strRef>
              <c:f>データシート!$A$34</c:f>
              <c:strCache>
                <c:ptCount val="1"/>
                <c:pt idx="0">
                  <c:v>都城市国民健康保険特別会計（事業勘定）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0.09</c:v>
                </c:pt>
                <c:pt idx="2">
                  <c:v>#N/A</c:v>
                </c:pt>
                <c:pt idx="3">
                  <c:v>0.1</c:v>
                </c:pt>
                <c:pt idx="4">
                  <c:v>#N/A</c:v>
                </c:pt>
                <c:pt idx="5">
                  <c:v>0.02</c:v>
                </c:pt>
                <c:pt idx="6">
                  <c:v>#N/A</c:v>
                </c:pt>
                <c:pt idx="7">
                  <c:v>0.01</c:v>
                </c:pt>
                <c:pt idx="8">
                  <c:v>#N/A</c:v>
                </c:pt>
                <c:pt idx="9">
                  <c:v>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2.67</c:v>
                </c:pt>
                <c:pt idx="2">
                  <c:v>#N/A</c:v>
                </c:pt>
                <c:pt idx="3">
                  <c:v>2.67</c:v>
                </c:pt>
                <c:pt idx="4">
                  <c:v>#N/A</c:v>
                </c:pt>
                <c:pt idx="5">
                  <c:v>2.76</c:v>
                </c:pt>
                <c:pt idx="6">
                  <c:v>#N/A</c:v>
                </c:pt>
                <c:pt idx="7">
                  <c:v>2.95</c:v>
                </c:pt>
                <c:pt idx="8">
                  <c:v>#N/A</c:v>
                </c:pt>
                <c:pt idx="9">
                  <c:v>2.95</c:v>
                </c:pt>
              </c:numCache>
            </c:numRef>
          </c:val>
        </c:ser>
        <c:ser>
          <c:idx val="9"/>
          <c:order val="9"/>
          <c:tx>
            <c:strRef>
              <c:f>データシート!$A$36</c:f>
              <c:strCache>
                <c:ptCount val="1"/>
                <c:pt idx="0">
                  <c:v>都城市水道事業会計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4.68</c:v>
                </c:pt>
                <c:pt idx="2">
                  <c:v>#N/A</c:v>
                </c:pt>
                <c:pt idx="3">
                  <c:v>5.0599999999999996</c:v>
                </c:pt>
                <c:pt idx="4">
                  <c:v>#N/A</c:v>
                </c:pt>
                <c:pt idx="5">
                  <c:v>5.51</c:v>
                </c:pt>
                <c:pt idx="6">
                  <c:v>#N/A</c:v>
                </c:pt>
                <c:pt idx="7">
                  <c:v>6.48</c:v>
                </c:pt>
                <c:pt idx="8">
                  <c:v>#N/A</c:v>
                </c:pt>
                <c:pt idx="9">
                  <c:v>7.1</c:v>
                </c:pt>
              </c:numCache>
            </c:numRef>
          </c:val>
        </c:ser>
        <c:dLbls>
          <c:showLegendKey val="0"/>
          <c:showVal val="0"/>
          <c:showCatName val="0"/>
          <c:showSerName val="0"/>
          <c:showPercent val="0"/>
          <c:showBubbleSize val="0"/>
        </c:dLbls>
        <c:gapWidth val="150"/>
        <c:overlap val="100"/>
        <c:axId val="170152320"/>
        <c:axId val="170153856"/>
      </c:barChart>
      <c:catAx>
        <c:axId val="17015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153856"/>
        <c:crosses val="autoZero"/>
        <c:auto val="1"/>
        <c:lblAlgn val="ctr"/>
        <c:lblOffset val="100"/>
        <c:tickLblSkip val="1"/>
        <c:tickMarkSkip val="1"/>
        <c:noMultiLvlLbl val="0"/>
      </c:catAx>
      <c:valAx>
        <c:axId val="170153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152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7525</c:v>
                </c:pt>
                <c:pt idx="5">
                  <c:v>7394</c:v>
                </c:pt>
                <c:pt idx="8">
                  <c:v>8505</c:v>
                </c:pt>
                <c:pt idx="11">
                  <c:v>7579</c:v>
                </c:pt>
                <c:pt idx="14">
                  <c:v>7704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136</c:v>
                </c:pt>
                <c:pt idx="3">
                  <c:v>136</c:v>
                </c:pt>
                <c:pt idx="6">
                  <c:v>136</c:v>
                </c:pt>
                <c:pt idx="9">
                  <c:v>136</c:v>
                </c:pt>
                <c:pt idx="12">
                  <c:v>136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1607</c:v>
                </c:pt>
                <c:pt idx="3">
                  <c:v>1590</c:v>
                </c:pt>
                <c:pt idx="6">
                  <c:v>1561</c:v>
                </c:pt>
                <c:pt idx="9">
                  <c:v>1510</c:v>
                </c:pt>
                <c:pt idx="12">
                  <c:v>1498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9655</c:v>
                </c:pt>
                <c:pt idx="3">
                  <c:v>9286</c:v>
                </c:pt>
                <c:pt idx="6">
                  <c:v>9008</c:v>
                </c:pt>
                <c:pt idx="9">
                  <c:v>8651</c:v>
                </c:pt>
                <c:pt idx="12">
                  <c:v>8274</c:v>
                </c:pt>
              </c:numCache>
            </c:numRef>
          </c:val>
        </c:ser>
        <c:dLbls>
          <c:showLegendKey val="0"/>
          <c:showVal val="0"/>
          <c:showCatName val="0"/>
          <c:showSerName val="0"/>
          <c:showPercent val="0"/>
          <c:showBubbleSize val="0"/>
        </c:dLbls>
        <c:gapWidth val="100"/>
        <c:overlap val="100"/>
        <c:axId val="169573760"/>
        <c:axId val="169604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3873</c:v>
                </c:pt>
                <c:pt idx="2">
                  <c:v>#N/A</c:v>
                </c:pt>
                <c:pt idx="3">
                  <c:v>#N/A</c:v>
                </c:pt>
                <c:pt idx="4">
                  <c:v>3618</c:v>
                </c:pt>
                <c:pt idx="5">
                  <c:v>#N/A</c:v>
                </c:pt>
                <c:pt idx="6">
                  <c:v>#N/A</c:v>
                </c:pt>
                <c:pt idx="7">
                  <c:v>2200</c:v>
                </c:pt>
                <c:pt idx="8">
                  <c:v>#N/A</c:v>
                </c:pt>
                <c:pt idx="9">
                  <c:v>#N/A</c:v>
                </c:pt>
                <c:pt idx="10">
                  <c:v>2718</c:v>
                </c:pt>
                <c:pt idx="11">
                  <c:v>#N/A</c:v>
                </c:pt>
                <c:pt idx="12">
                  <c:v>#N/A</c:v>
                </c:pt>
                <c:pt idx="13">
                  <c:v>2204</c:v>
                </c:pt>
                <c:pt idx="14">
                  <c:v>#N/A</c:v>
                </c:pt>
              </c:numCache>
            </c:numRef>
          </c:val>
          <c:smooth val="0"/>
        </c:ser>
        <c:dLbls>
          <c:showLegendKey val="0"/>
          <c:showVal val="0"/>
          <c:showCatName val="0"/>
          <c:showSerName val="0"/>
          <c:showPercent val="0"/>
          <c:showBubbleSize val="0"/>
        </c:dLbls>
        <c:marker val="1"/>
        <c:smooth val="0"/>
        <c:axId val="169573760"/>
        <c:axId val="169604608"/>
      </c:lineChart>
      <c:catAx>
        <c:axId val="16957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604608"/>
        <c:crosses val="autoZero"/>
        <c:auto val="1"/>
        <c:lblAlgn val="ctr"/>
        <c:lblOffset val="100"/>
        <c:tickLblSkip val="1"/>
        <c:tickMarkSkip val="1"/>
        <c:noMultiLvlLbl val="0"/>
      </c:catAx>
      <c:valAx>
        <c:axId val="169604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573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67258</c:v>
                </c:pt>
                <c:pt idx="5">
                  <c:v>67872</c:v>
                </c:pt>
                <c:pt idx="8">
                  <c:v>65732</c:v>
                </c:pt>
                <c:pt idx="11">
                  <c:v>69063</c:v>
                </c:pt>
                <c:pt idx="14">
                  <c:v>69804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10186</c:v>
                </c:pt>
                <c:pt idx="5">
                  <c:v>10295</c:v>
                </c:pt>
                <c:pt idx="8">
                  <c:v>10430</c:v>
                </c:pt>
                <c:pt idx="11">
                  <c:v>10210</c:v>
                </c:pt>
                <c:pt idx="14">
                  <c:v>9830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21226</c:v>
                </c:pt>
                <c:pt idx="5">
                  <c:v>22686</c:v>
                </c:pt>
                <c:pt idx="8">
                  <c:v>22911</c:v>
                </c:pt>
                <c:pt idx="11">
                  <c:v>25007</c:v>
                </c:pt>
                <c:pt idx="14">
                  <c:v>27862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14258</c:v>
                </c:pt>
                <c:pt idx="3">
                  <c:v>14094</c:v>
                </c:pt>
                <c:pt idx="6">
                  <c:v>13747</c:v>
                </c:pt>
                <c:pt idx="9">
                  <c:v>13636</c:v>
                </c:pt>
                <c:pt idx="12">
                  <c:v>13071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21236</c:v>
                </c:pt>
                <c:pt idx="3">
                  <c:v>20718</c:v>
                </c:pt>
                <c:pt idx="6">
                  <c:v>19703</c:v>
                </c:pt>
                <c:pt idx="9">
                  <c:v>18439</c:v>
                </c:pt>
                <c:pt idx="12">
                  <c:v>17513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1122</c:v>
                </c:pt>
                <c:pt idx="3">
                  <c:v>1005</c:v>
                </c:pt>
                <c:pt idx="6">
                  <c:v>887</c:v>
                </c:pt>
                <c:pt idx="9">
                  <c:v>766</c:v>
                </c:pt>
                <c:pt idx="12">
                  <c:v>643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80175</c:v>
                </c:pt>
                <c:pt idx="3">
                  <c:v>78268</c:v>
                </c:pt>
                <c:pt idx="6">
                  <c:v>76620</c:v>
                </c:pt>
                <c:pt idx="9">
                  <c:v>75283</c:v>
                </c:pt>
                <c:pt idx="12">
                  <c:v>75814</c:v>
                </c:pt>
              </c:numCache>
            </c:numRef>
          </c:val>
        </c:ser>
        <c:dLbls>
          <c:showLegendKey val="0"/>
          <c:showVal val="0"/>
          <c:showCatName val="0"/>
          <c:showSerName val="0"/>
          <c:showPercent val="0"/>
          <c:showBubbleSize val="0"/>
        </c:dLbls>
        <c:gapWidth val="100"/>
        <c:overlap val="100"/>
        <c:axId val="169797120"/>
        <c:axId val="169799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18121</c:v>
                </c:pt>
                <c:pt idx="2">
                  <c:v>#N/A</c:v>
                </c:pt>
                <c:pt idx="3">
                  <c:v>#N/A</c:v>
                </c:pt>
                <c:pt idx="4">
                  <c:v>13233</c:v>
                </c:pt>
                <c:pt idx="5">
                  <c:v>#N/A</c:v>
                </c:pt>
                <c:pt idx="6">
                  <c:v>#N/A</c:v>
                </c:pt>
                <c:pt idx="7">
                  <c:v>11883</c:v>
                </c:pt>
                <c:pt idx="8">
                  <c:v>#N/A</c:v>
                </c:pt>
                <c:pt idx="9">
                  <c:v>#N/A</c:v>
                </c:pt>
                <c:pt idx="10">
                  <c:v>3843</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69797120"/>
        <c:axId val="169799040"/>
      </c:lineChart>
      <c:catAx>
        <c:axId val="16979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9799040"/>
        <c:crosses val="autoZero"/>
        <c:auto val="1"/>
        <c:lblAlgn val="ctr"/>
        <c:lblOffset val="100"/>
        <c:tickLblSkip val="1"/>
        <c:tickMarkSkip val="1"/>
        <c:noMultiLvlLbl val="0"/>
      </c:catAx>
      <c:valAx>
        <c:axId val="169799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79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170,547
169,723
653.31
78,947,279
77,357,103
1,249,350
42,363,818
75,814,403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内では、依然として下位に位置している。原因としては、依存財源が歳入の約６割を占めていることが示すとおり、地方税等の自主財源に乏しいためである。企業誘致等による新たな税収の確保を通じて歳入増を図るとともに、基金繰入や起債発行に頼らずに経常的な歳入の範囲内で歳出予算を編成する「歳入先行の予算編成（予算の枠配分）」を徹底し、財政基盤の強化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71261</xdr:rowOff>
    </xdr:to>
    <xdr:cxnSp macro="">
      <xdr:nvCxnSpPr>
        <xdr:cNvPr id="63" name="直線コネクタ 62"/>
        <xdr:cNvCxnSpPr/>
      </xdr:nvCxnSpPr>
      <xdr:spPr>
        <a:xfrm flipV="1">
          <a:off x="4953000" y="6220883"/>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0.43</a:t>
          </a:r>
          <a:endParaRPr kumimoji="1" lang="ja-JP" altLang="en-US" sz="1000" b="1">
            <a:latin typeface="ＭＳ Ｐゴシック"/>
          </a:endParaRPr>
        </a:p>
      </xdr:txBody>
    </xdr:sp>
    <xdr:clientData/>
  </xdr:oneCellAnchor>
  <xdr:twoCellAnchor>
    <xdr:from>
      <xdr:col>7</xdr:col>
      <xdr:colOff>63500</xdr:colOff>
      <xdr:row>44</xdr:row>
      <xdr:rowOff>71261</xdr:rowOff>
    </xdr:from>
    <xdr:to>
      <xdr:col>7</xdr:col>
      <xdr:colOff>241300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8" name="直線コネクタ 67"/>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28522</xdr:rowOff>
    </xdr:from>
    <xdr:ext cx="762000" cy="259045"/>
    <xdr:sp macro="" textlink="">
      <xdr:nvSpPr>
        <xdr:cNvPr id="69" name="財政力平均値テキスト"/>
        <xdr:cNvSpPr txBox="1"/>
      </xdr:nvSpPr>
      <xdr:spPr>
        <a:xfrm>
          <a:off x="5041900" y="6886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11995</xdr:rowOff>
    </xdr:from>
    <xdr:to>
      <xdr:col>7</xdr:col>
      <xdr:colOff>203200</xdr:colOff>
      <xdr:row>41</xdr:row>
      <xdr:rowOff>113595</xdr:rowOff>
    </xdr:to>
    <xdr:sp macro="" textlink="">
      <xdr:nvSpPr>
        <xdr:cNvPr id="70" name="フローチャート : 判断 69"/>
        <xdr:cNvSpPr/>
      </xdr:nvSpPr>
      <xdr:spPr>
        <a:xfrm>
          <a:off x="49022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1" name="直線コネクタ 70"/>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3" name="テキスト ボックス 72"/>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148872</xdr:rowOff>
    </xdr:from>
    <xdr:to>
      <xdr:col>4</xdr:col>
      <xdr:colOff>482600</xdr:colOff>
      <xdr:row>44</xdr:row>
      <xdr:rowOff>4233</xdr:rowOff>
    </xdr:to>
    <xdr:cxnSp macro="">
      <xdr:nvCxnSpPr>
        <xdr:cNvPr id="74" name="直線コネクタ 73"/>
        <xdr:cNvCxnSpPr/>
      </xdr:nvCxnSpPr>
      <xdr:spPr>
        <a:xfrm>
          <a:off x="2336800" y="75212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143228</xdr:rowOff>
    </xdr:from>
    <xdr:to>
      <xdr:col>4</xdr:col>
      <xdr:colOff>533400</xdr:colOff>
      <xdr:row>41</xdr:row>
      <xdr:rowOff>73378</xdr:rowOff>
    </xdr:to>
    <xdr:sp macro="" textlink="">
      <xdr:nvSpPr>
        <xdr:cNvPr id="75" name="フローチャート : 判断 74"/>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83555</xdr:rowOff>
    </xdr:from>
    <xdr:ext cx="762000" cy="259045"/>
    <xdr:sp macro="" textlink="">
      <xdr:nvSpPr>
        <xdr:cNvPr id="76" name="テキスト ボックス 75"/>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122061</xdr:rowOff>
    </xdr:from>
    <xdr:to>
      <xdr:col>3</xdr:col>
      <xdr:colOff>279400</xdr:colOff>
      <xdr:row>43</xdr:row>
      <xdr:rowOff>148872</xdr:rowOff>
    </xdr:to>
    <xdr:cxnSp macro="">
      <xdr:nvCxnSpPr>
        <xdr:cNvPr id="77" name="直線コネクタ 76"/>
        <xdr:cNvCxnSpPr/>
      </xdr:nvCxnSpPr>
      <xdr:spPr>
        <a:xfrm>
          <a:off x="1447800" y="74944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159455</xdr:rowOff>
    </xdr:from>
    <xdr:to>
      <xdr:col>3</xdr:col>
      <xdr:colOff>330200</xdr:colOff>
      <xdr:row>42</xdr:row>
      <xdr:rowOff>89605</xdr:rowOff>
    </xdr:to>
    <xdr:sp macro="" textlink="">
      <xdr:nvSpPr>
        <xdr:cNvPr id="78" name="フローチャート : 判断 77"/>
        <xdr:cNvSpPr/>
      </xdr:nvSpPr>
      <xdr:spPr>
        <a:xfrm>
          <a:off x="2286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99782</xdr:rowOff>
    </xdr:from>
    <xdr:ext cx="762000" cy="259045"/>
    <xdr:sp macro="" textlink="">
      <xdr:nvSpPr>
        <xdr:cNvPr id="79" name="テキスト ボックス 78"/>
        <xdr:cNvSpPr txBox="1"/>
      </xdr:nvSpPr>
      <xdr:spPr>
        <a:xfrm>
          <a:off x="1955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132645</xdr:rowOff>
    </xdr:from>
    <xdr:to>
      <xdr:col>2</xdr:col>
      <xdr:colOff>127000</xdr:colOff>
      <xdr:row>42</xdr:row>
      <xdr:rowOff>62795</xdr:rowOff>
    </xdr:to>
    <xdr:sp macro="" textlink="">
      <xdr:nvSpPr>
        <xdr:cNvPr id="80" name="フローチャート : 判断 79"/>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72972</xdr:rowOff>
    </xdr:from>
    <xdr:ext cx="762000" cy="259045"/>
    <xdr:sp macro="" textlink="">
      <xdr:nvSpPr>
        <xdr:cNvPr id="81" name="テキスト ボックス 80"/>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20760</xdr:rowOff>
    </xdr:from>
    <xdr:ext cx="762000" cy="259045"/>
    <xdr:sp macro="" textlink="">
      <xdr:nvSpPr>
        <xdr:cNvPr id="88" name="財政力該当値テキスト"/>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98072</xdr:rowOff>
    </xdr:from>
    <xdr:to>
      <xdr:col>3</xdr:col>
      <xdr:colOff>330200</xdr:colOff>
      <xdr:row>44</xdr:row>
      <xdr:rowOff>28222</xdr:rowOff>
    </xdr:to>
    <xdr:sp macro="" textlink="">
      <xdr:nvSpPr>
        <xdr:cNvPr id="93" name="円/楕円 92"/>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12999</xdr:rowOff>
    </xdr:from>
    <xdr:ext cx="762000" cy="259045"/>
    <xdr:sp macro="" textlink="">
      <xdr:nvSpPr>
        <xdr:cNvPr id="94" name="テキスト ボックス 93"/>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71261</xdr:rowOff>
    </xdr:from>
    <xdr:to>
      <xdr:col>2</xdr:col>
      <xdr:colOff>127000</xdr:colOff>
      <xdr:row>44</xdr:row>
      <xdr:rowOff>1411</xdr:rowOff>
    </xdr:to>
    <xdr:sp macro="" textlink="">
      <xdr:nvSpPr>
        <xdr:cNvPr id="95" name="円/楕円 94"/>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157638</xdr:rowOff>
    </xdr:from>
    <xdr:ext cx="762000" cy="259045"/>
    <xdr:sp macro="" textlink="">
      <xdr:nvSpPr>
        <xdr:cNvPr id="96" name="テキスト ボックス 95"/>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職員数削減（第１次行財政改革大綱に基づき平成</a:t>
          </a:r>
          <a:r>
            <a:rPr kumimoji="1" lang="en-US" altLang="ja-JP" sz="1300">
              <a:latin typeface="ＭＳ Ｐゴシック"/>
            </a:rPr>
            <a:t>17</a:t>
          </a:r>
          <a:r>
            <a:rPr kumimoji="1" lang="ja-JP" altLang="en-US" sz="1300">
              <a:latin typeface="ＭＳ Ｐゴシック"/>
            </a:rPr>
            <a:t>年度から平成</a:t>
          </a:r>
          <a:r>
            <a:rPr kumimoji="1" lang="en-US" altLang="ja-JP" sz="1300">
              <a:latin typeface="ＭＳ Ｐゴシック"/>
            </a:rPr>
            <a:t>22</a:t>
          </a:r>
          <a:r>
            <a:rPr kumimoji="1" lang="ja-JP" altLang="en-US" sz="1300">
              <a:latin typeface="ＭＳ Ｐゴシック"/>
            </a:rPr>
            <a:t>年度までで</a:t>
          </a:r>
          <a:r>
            <a:rPr kumimoji="1" lang="en-US" altLang="ja-JP" sz="1300">
              <a:latin typeface="ＭＳ Ｐゴシック"/>
            </a:rPr>
            <a:t>191</a:t>
          </a:r>
          <a:r>
            <a:rPr kumimoji="1" lang="ja-JP" altLang="en-US" sz="1300">
              <a:latin typeface="ＭＳ Ｐゴシック"/>
            </a:rPr>
            <a:t>人削減、さらに平成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年度で</a:t>
          </a:r>
          <a:r>
            <a:rPr kumimoji="1" lang="en-US" altLang="ja-JP" sz="1300">
              <a:latin typeface="ＭＳ Ｐゴシック"/>
            </a:rPr>
            <a:t>73</a:t>
          </a:r>
          <a:r>
            <a:rPr kumimoji="1" lang="ja-JP" altLang="en-US" sz="1300">
              <a:latin typeface="ＭＳ Ｐゴシック"/>
            </a:rPr>
            <a:t>人削減）、繰上償還、新規発行市債の抑制による地方債現在高の減（平成</a:t>
          </a:r>
          <a:r>
            <a:rPr kumimoji="1" lang="en-US" altLang="ja-JP" sz="1300">
              <a:latin typeface="ＭＳ Ｐゴシック"/>
            </a:rPr>
            <a:t>17</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年度で約</a:t>
          </a:r>
          <a:r>
            <a:rPr kumimoji="1" lang="en-US" altLang="ja-JP" sz="1300">
              <a:latin typeface="ＭＳ Ｐゴシック"/>
            </a:rPr>
            <a:t>185</a:t>
          </a:r>
          <a:r>
            <a:rPr kumimoji="1" lang="ja-JP" altLang="en-US" sz="1300">
              <a:latin typeface="ＭＳ Ｐゴシック"/>
            </a:rPr>
            <a:t>億円の減）等の行財政改革の効果により、改善傾向にある。</a:t>
          </a:r>
          <a:endParaRPr kumimoji="1" lang="en-US" altLang="ja-JP" sz="1300">
            <a:latin typeface="ＭＳ Ｐゴシック"/>
          </a:endParaRPr>
        </a:p>
        <a:p>
          <a:r>
            <a:rPr kumimoji="1" lang="ja-JP" altLang="en-US" sz="1300">
              <a:latin typeface="ＭＳ Ｐゴシック"/>
            </a:rPr>
            <a:t>　しかし、合併特例期間終了後は、普通交付税額が大きく減少することが見込まれており、自主財源の確保に取り組むとともに、第</a:t>
          </a:r>
          <a:r>
            <a:rPr kumimoji="1" lang="en-US" altLang="ja-JP" sz="1300">
              <a:latin typeface="ＭＳ Ｐゴシック"/>
            </a:rPr>
            <a:t>2</a:t>
          </a:r>
          <a:r>
            <a:rPr kumimoji="1" lang="ja-JP" altLang="en-US" sz="1300">
              <a:latin typeface="ＭＳ Ｐゴシック"/>
            </a:rPr>
            <a:t>次行政改革大綱に基づく職員数削減、民間委託の推進等による更なる歳出削減を図る。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157480</xdr:rowOff>
    </xdr:to>
    <xdr:cxnSp macro="">
      <xdr:nvCxnSpPr>
        <xdr:cNvPr id="126" name="直線コネクタ 125"/>
        <xdr:cNvCxnSpPr/>
      </xdr:nvCxnSpPr>
      <xdr:spPr>
        <a:xfrm flipV="1">
          <a:off x="4953000" y="1004697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129557</xdr:rowOff>
    </xdr:from>
    <xdr:ext cx="762000" cy="259045"/>
    <xdr:sp macro="" textlink="">
      <xdr:nvSpPr>
        <xdr:cNvPr id="127"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65</xdr:row>
      <xdr:rowOff>157480</xdr:rowOff>
    </xdr:from>
    <xdr:to>
      <xdr:col>7</xdr:col>
      <xdr:colOff>241300</xdr:colOff>
      <xdr:row>65</xdr:row>
      <xdr:rowOff>157480</xdr:rowOff>
    </xdr:to>
    <xdr:cxnSp macro="">
      <xdr:nvCxnSpPr>
        <xdr:cNvPr id="128" name="直線コネクタ 127"/>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119380</xdr:rowOff>
    </xdr:from>
    <xdr:to>
      <xdr:col>7</xdr:col>
      <xdr:colOff>152400</xdr:colOff>
      <xdr:row>62</xdr:row>
      <xdr:rowOff>52494</xdr:rowOff>
    </xdr:to>
    <xdr:cxnSp macro="">
      <xdr:nvCxnSpPr>
        <xdr:cNvPr id="131" name="直線コネクタ 130"/>
        <xdr:cNvCxnSpPr/>
      </xdr:nvCxnSpPr>
      <xdr:spPr>
        <a:xfrm flipV="1">
          <a:off x="4114800" y="10577830"/>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86377</xdr:rowOff>
    </xdr:from>
    <xdr:ext cx="762000" cy="259045"/>
    <xdr:sp macro="" textlink="">
      <xdr:nvSpPr>
        <xdr:cNvPr id="132"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114300</xdr:rowOff>
    </xdr:from>
    <xdr:to>
      <xdr:col>7</xdr:col>
      <xdr:colOff>203200</xdr:colOff>
      <xdr:row>63</xdr:row>
      <xdr:rowOff>44450</xdr:rowOff>
    </xdr:to>
    <xdr:sp macro="" textlink="">
      <xdr:nvSpPr>
        <xdr:cNvPr id="133" name="フローチャート : 判断 132"/>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138006</xdr:rowOff>
    </xdr:from>
    <xdr:to>
      <xdr:col>6</xdr:col>
      <xdr:colOff>0</xdr:colOff>
      <xdr:row>62</xdr:row>
      <xdr:rowOff>52494</xdr:rowOff>
    </xdr:to>
    <xdr:cxnSp macro="">
      <xdr:nvCxnSpPr>
        <xdr:cNvPr id="134" name="直線コネクタ 133"/>
        <xdr:cNvCxnSpPr/>
      </xdr:nvCxnSpPr>
      <xdr:spPr>
        <a:xfrm>
          <a:off x="3225800" y="10425006"/>
          <a:ext cx="889000" cy="25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7196</xdr:rowOff>
    </xdr:from>
    <xdr:to>
      <xdr:col>6</xdr:col>
      <xdr:colOff>50800</xdr:colOff>
      <xdr:row>63</xdr:row>
      <xdr:rowOff>108796</xdr:rowOff>
    </xdr:to>
    <xdr:sp macro="" textlink="">
      <xdr:nvSpPr>
        <xdr:cNvPr id="135" name="フローチャート : 判断 134"/>
        <xdr:cNvSpPr/>
      </xdr:nvSpPr>
      <xdr:spPr>
        <a:xfrm>
          <a:off x="4064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93573</xdr:rowOff>
    </xdr:from>
    <xdr:ext cx="736600" cy="259045"/>
    <xdr:sp macro="" textlink="">
      <xdr:nvSpPr>
        <xdr:cNvPr id="136" name="テキスト ボックス 135"/>
        <xdr:cNvSpPr txBox="1"/>
      </xdr:nvSpPr>
      <xdr:spPr>
        <a:xfrm>
          <a:off x="3733800" y="1089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138006</xdr:rowOff>
    </xdr:from>
    <xdr:to>
      <xdr:col>4</xdr:col>
      <xdr:colOff>482600</xdr:colOff>
      <xdr:row>60</xdr:row>
      <xdr:rowOff>162137</xdr:rowOff>
    </xdr:to>
    <xdr:cxnSp macro="">
      <xdr:nvCxnSpPr>
        <xdr:cNvPr id="137" name="直線コネクタ 136"/>
        <xdr:cNvCxnSpPr/>
      </xdr:nvCxnSpPr>
      <xdr:spPr>
        <a:xfrm flipV="1">
          <a:off x="2336800" y="104250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122344</xdr:rowOff>
    </xdr:from>
    <xdr:to>
      <xdr:col>4</xdr:col>
      <xdr:colOff>533400</xdr:colOff>
      <xdr:row>63</xdr:row>
      <xdr:rowOff>52494</xdr:rowOff>
    </xdr:to>
    <xdr:sp macro="" textlink="">
      <xdr:nvSpPr>
        <xdr:cNvPr id="138" name="フローチャート : 判断 137"/>
        <xdr:cNvSpPr/>
      </xdr:nvSpPr>
      <xdr:spPr>
        <a:xfrm>
          <a:off x="3175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37271</xdr:rowOff>
    </xdr:from>
    <xdr:ext cx="762000" cy="259045"/>
    <xdr:sp macro="" textlink="">
      <xdr:nvSpPr>
        <xdr:cNvPr id="139" name="テキスト ボックス 138"/>
        <xdr:cNvSpPr txBox="1"/>
      </xdr:nvSpPr>
      <xdr:spPr>
        <a:xfrm>
          <a:off x="2844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162137</xdr:rowOff>
    </xdr:from>
    <xdr:to>
      <xdr:col>3</xdr:col>
      <xdr:colOff>279400</xdr:colOff>
      <xdr:row>63</xdr:row>
      <xdr:rowOff>41910</xdr:rowOff>
    </xdr:to>
    <xdr:cxnSp macro="">
      <xdr:nvCxnSpPr>
        <xdr:cNvPr id="140" name="直線コネクタ 139"/>
        <xdr:cNvCxnSpPr/>
      </xdr:nvCxnSpPr>
      <xdr:spPr>
        <a:xfrm flipV="1">
          <a:off x="1447800" y="10449137"/>
          <a:ext cx="889000" cy="39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157056</xdr:rowOff>
    </xdr:from>
    <xdr:to>
      <xdr:col>3</xdr:col>
      <xdr:colOff>330200</xdr:colOff>
      <xdr:row>62</xdr:row>
      <xdr:rowOff>87206</xdr:rowOff>
    </xdr:to>
    <xdr:sp macro="" textlink="">
      <xdr:nvSpPr>
        <xdr:cNvPr id="141" name="フローチャート : 判断 140"/>
        <xdr:cNvSpPr/>
      </xdr:nvSpPr>
      <xdr:spPr>
        <a:xfrm>
          <a:off x="2286000" y="1061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71983</xdr:rowOff>
    </xdr:from>
    <xdr:ext cx="762000" cy="259045"/>
    <xdr:sp macro="" textlink="">
      <xdr:nvSpPr>
        <xdr:cNvPr id="142" name="テキスト ボックス 141"/>
        <xdr:cNvSpPr txBox="1"/>
      </xdr:nvSpPr>
      <xdr:spPr>
        <a:xfrm>
          <a:off x="1955800" y="1070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55456</xdr:rowOff>
    </xdr:from>
    <xdr:to>
      <xdr:col>2</xdr:col>
      <xdr:colOff>127000</xdr:colOff>
      <xdr:row>63</xdr:row>
      <xdr:rowOff>157056</xdr:rowOff>
    </xdr:to>
    <xdr:sp macro="" textlink="">
      <xdr:nvSpPr>
        <xdr:cNvPr id="143" name="フローチャート : 判断 142"/>
        <xdr:cNvSpPr/>
      </xdr:nvSpPr>
      <xdr:spPr>
        <a:xfrm>
          <a:off x="13970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141833</xdr:rowOff>
    </xdr:from>
    <xdr:ext cx="762000" cy="259045"/>
    <xdr:sp macro="" textlink="">
      <xdr:nvSpPr>
        <xdr:cNvPr id="144" name="テキスト ボックス 143"/>
        <xdr:cNvSpPr txBox="1"/>
      </xdr:nvSpPr>
      <xdr:spPr>
        <a:xfrm>
          <a:off x="1066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50" name="円/楕円 149"/>
        <xdr:cNvSpPr/>
      </xdr:nvSpPr>
      <xdr:spPr>
        <a:xfrm>
          <a:off x="4902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85107</xdr:rowOff>
    </xdr:from>
    <xdr:ext cx="762000" cy="259045"/>
    <xdr:sp macro="" textlink="">
      <xdr:nvSpPr>
        <xdr:cNvPr id="151" name="財政構造の弾力性該当値テキスト"/>
        <xdr:cNvSpPr txBox="1"/>
      </xdr:nvSpPr>
      <xdr:spPr>
        <a:xfrm>
          <a:off x="5041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1694</xdr:rowOff>
    </xdr:from>
    <xdr:to>
      <xdr:col>6</xdr:col>
      <xdr:colOff>50800</xdr:colOff>
      <xdr:row>62</xdr:row>
      <xdr:rowOff>103294</xdr:rowOff>
    </xdr:to>
    <xdr:sp macro="" textlink="">
      <xdr:nvSpPr>
        <xdr:cNvPr id="152" name="円/楕円 151"/>
        <xdr:cNvSpPr/>
      </xdr:nvSpPr>
      <xdr:spPr>
        <a:xfrm>
          <a:off x="4064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113471</xdr:rowOff>
    </xdr:from>
    <xdr:ext cx="736600" cy="259045"/>
    <xdr:sp macro="" textlink="">
      <xdr:nvSpPr>
        <xdr:cNvPr id="153" name="テキスト ボックス 152"/>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87206</xdr:rowOff>
    </xdr:from>
    <xdr:to>
      <xdr:col>4</xdr:col>
      <xdr:colOff>533400</xdr:colOff>
      <xdr:row>61</xdr:row>
      <xdr:rowOff>17356</xdr:rowOff>
    </xdr:to>
    <xdr:sp macro="" textlink="">
      <xdr:nvSpPr>
        <xdr:cNvPr id="154" name="円/楕円 153"/>
        <xdr:cNvSpPr/>
      </xdr:nvSpPr>
      <xdr:spPr>
        <a:xfrm>
          <a:off x="3175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27533</xdr:rowOff>
    </xdr:from>
    <xdr:ext cx="762000" cy="259045"/>
    <xdr:sp macro="" textlink="">
      <xdr:nvSpPr>
        <xdr:cNvPr id="155" name="テキスト ボックス 154"/>
        <xdr:cNvSpPr txBox="1"/>
      </xdr:nvSpPr>
      <xdr:spPr>
        <a:xfrm>
          <a:off x="2844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111337</xdr:rowOff>
    </xdr:from>
    <xdr:to>
      <xdr:col>3</xdr:col>
      <xdr:colOff>330200</xdr:colOff>
      <xdr:row>61</xdr:row>
      <xdr:rowOff>41487</xdr:rowOff>
    </xdr:to>
    <xdr:sp macro="" textlink="">
      <xdr:nvSpPr>
        <xdr:cNvPr id="156" name="円/楕円 155"/>
        <xdr:cNvSpPr/>
      </xdr:nvSpPr>
      <xdr:spPr>
        <a:xfrm>
          <a:off x="2286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51664</xdr:rowOff>
    </xdr:from>
    <xdr:ext cx="762000" cy="259045"/>
    <xdr:sp macro="" textlink="">
      <xdr:nvSpPr>
        <xdr:cNvPr id="157" name="テキスト ボックス 156"/>
        <xdr:cNvSpPr txBox="1"/>
      </xdr:nvSpPr>
      <xdr:spPr>
        <a:xfrm>
          <a:off x="1955800" y="1016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58" name="円/楕円 157"/>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59" name="テキスト ボックス 158"/>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[104,670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115,200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人件費・物件費等の決算額は減少傾向（平成</a:t>
          </a:r>
          <a:r>
            <a:rPr kumimoji="1" lang="en-US" altLang="ja-JP" sz="1300">
              <a:latin typeface="ＭＳ Ｐゴシック"/>
            </a:rPr>
            <a:t>21</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年度で</a:t>
          </a:r>
          <a:r>
            <a:rPr kumimoji="1" lang="en-US" altLang="ja-JP" sz="1300">
              <a:latin typeface="ＭＳ Ｐゴシック"/>
            </a:rPr>
            <a:t>477,580</a:t>
          </a:r>
          <a:r>
            <a:rPr kumimoji="1" lang="ja-JP" altLang="en-US" sz="1300">
              <a:latin typeface="ＭＳ Ｐゴシック"/>
            </a:rPr>
            <a:t>千円の減）にあるが、人口も減少傾向（平成</a:t>
          </a:r>
          <a:r>
            <a:rPr kumimoji="1" lang="en-US" altLang="ja-JP" sz="1300">
              <a:latin typeface="ＭＳ Ｐゴシック"/>
            </a:rPr>
            <a:t>21</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年度で</a:t>
          </a:r>
          <a:r>
            <a:rPr kumimoji="1" lang="en-US" altLang="ja-JP" sz="1300">
              <a:latin typeface="ＭＳ Ｐゴシック"/>
            </a:rPr>
            <a:t>959</a:t>
          </a:r>
          <a:r>
            <a:rPr kumimoji="1" lang="ja-JP" altLang="en-US" sz="1300">
              <a:latin typeface="ＭＳ Ｐゴシック"/>
            </a:rPr>
            <a:t>人の減）のため、人口</a:t>
          </a:r>
          <a:r>
            <a:rPr kumimoji="1" lang="en-US" altLang="ja-JP" sz="1300">
              <a:latin typeface="ＭＳ Ｐゴシック"/>
            </a:rPr>
            <a:t>1</a:t>
          </a:r>
          <a:r>
            <a:rPr kumimoji="1" lang="ja-JP" altLang="en-US" sz="1300">
              <a:latin typeface="ＭＳ Ｐゴシック"/>
            </a:rPr>
            <a:t>人当たり人件費・物件費等決算額はほぼ横ばいである。</a:t>
          </a:r>
          <a:endParaRPr kumimoji="1" lang="en-US" altLang="ja-JP" sz="1300">
            <a:latin typeface="ＭＳ Ｐゴシック"/>
          </a:endParaRPr>
        </a:p>
        <a:p>
          <a:r>
            <a:rPr kumimoji="1" lang="ja-JP" altLang="en-US" sz="1300">
              <a:latin typeface="ＭＳ Ｐゴシック"/>
            </a:rPr>
            <a:t>　今後、老朽化した施設の維持補修費の伸びが見込まれる（平成</a:t>
          </a:r>
          <a:r>
            <a:rPr kumimoji="1" lang="en-US" altLang="ja-JP" sz="1300">
              <a:latin typeface="ＭＳ Ｐゴシック"/>
            </a:rPr>
            <a:t>21</a:t>
          </a:r>
          <a:r>
            <a:rPr kumimoji="1" lang="ja-JP" altLang="en-US" sz="1300">
              <a:latin typeface="ＭＳ Ｐゴシック"/>
            </a:rPr>
            <a:t>年度から平成</a:t>
          </a:r>
          <a:r>
            <a:rPr kumimoji="1" lang="en-US" altLang="ja-JP" sz="1300">
              <a:latin typeface="ＭＳ Ｐゴシック"/>
            </a:rPr>
            <a:t>25</a:t>
          </a:r>
          <a:r>
            <a:rPr kumimoji="1" lang="ja-JP" altLang="en-US" sz="1300">
              <a:latin typeface="ＭＳ Ｐゴシック"/>
            </a:rPr>
            <a:t>年度で</a:t>
          </a:r>
          <a:r>
            <a:rPr kumimoji="1" lang="en-US" altLang="ja-JP" sz="1300">
              <a:latin typeface="ＭＳ Ｐゴシック"/>
            </a:rPr>
            <a:t>219,601</a:t>
          </a:r>
          <a:r>
            <a:rPr kumimoji="1" lang="ja-JP" altLang="en-US" sz="1300">
              <a:latin typeface="ＭＳ Ｐゴシック"/>
            </a:rPr>
            <a:t>千円の増）ため、職員数削減による人件費の抑制等により、更なるコスト縮減を図る。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6" name="直線コネクタ 175"/>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7" name="テキスト ボックス 176"/>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0" name="直線コネクタ 179"/>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1" name="テキスト ボックス 180"/>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126377</xdr:rowOff>
    </xdr:from>
    <xdr:to>
      <xdr:col>7</xdr:col>
      <xdr:colOff>152400</xdr:colOff>
      <xdr:row>88</xdr:row>
      <xdr:rowOff>75588</xdr:rowOff>
    </xdr:to>
    <xdr:cxnSp macro="">
      <xdr:nvCxnSpPr>
        <xdr:cNvPr id="185" name="直線コネクタ 184"/>
        <xdr:cNvCxnSpPr/>
      </xdr:nvCxnSpPr>
      <xdr:spPr>
        <a:xfrm flipV="1">
          <a:off x="4953000" y="13842377"/>
          <a:ext cx="0" cy="1320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47665</xdr:rowOff>
    </xdr:from>
    <xdr:ext cx="762000" cy="259045"/>
    <xdr:sp macro="" textlink="">
      <xdr:nvSpPr>
        <xdr:cNvPr id="186" name="人件費・物件費等の状況最小値テキスト"/>
        <xdr:cNvSpPr txBox="1"/>
      </xdr:nvSpPr>
      <xdr:spPr>
        <a:xfrm>
          <a:off x="5041900" y="151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292,530</a:t>
          </a:r>
          <a:endParaRPr kumimoji="1" lang="ja-JP" altLang="en-US" sz="1000" b="1">
            <a:latin typeface="ＭＳ Ｐゴシック"/>
          </a:endParaRPr>
        </a:p>
      </xdr:txBody>
    </xdr:sp>
    <xdr:clientData/>
  </xdr:oneCellAnchor>
  <xdr:twoCellAnchor>
    <xdr:from>
      <xdr:col>7</xdr:col>
      <xdr:colOff>63500</xdr:colOff>
      <xdr:row>88</xdr:row>
      <xdr:rowOff>75588</xdr:rowOff>
    </xdr:from>
    <xdr:to>
      <xdr:col>7</xdr:col>
      <xdr:colOff>241300</xdr:colOff>
      <xdr:row>88</xdr:row>
      <xdr:rowOff>75588</xdr:rowOff>
    </xdr:to>
    <xdr:cxnSp macro="">
      <xdr:nvCxnSpPr>
        <xdr:cNvPr id="187" name="直線コネクタ 186"/>
        <xdr:cNvCxnSpPr/>
      </xdr:nvCxnSpPr>
      <xdr:spPr>
        <a:xfrm>
          <a:off x="4864100" y="1516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41304</xdr:rowOff>
    </xdr:from>
    <xdr:ext cx="762000" cy="259045"/>
    <xdr:sp macro="" textlink="">
      <xdr:nvSpPr>
        <xdr:cNvPr id="188" name="人件費・物件費等の状況最大値テキスト"/>
        <xdr:cNvSpPr txBox="1"/>
      </xdr:nvSpPr>
      <xdr:spPr>
        <a:xfrm>
          <a:off x="5041900" y="1358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73,581</a:t>
          </a:r>
          <a:endParaRPr kumimoji="1" lang="ja-JP" altLang="en-US" sz="1000" b="1">
            <a:latin typeface="ＭＳ Ｐゴシック"/>
          </a:endParaRPr>
        </a:p>
      </xdr:txBody>
    </xdr:sp>
    <xdr:clientData/>
  </xdr:oneCellAnchor>
  <xdr:twoCellAnchor>
    <xdr:from>
      <xdr:col>7</xdr:col>
      <xdr:colOff>63500</xdr:colOff>
      <xdr:row>80</xdr:row>
      <xdr:rowOff>126377</xdr:rowOff>
    </xdr:from>
    <xdr:to>
      <xdr:col>7</xdr:col>
      <xdr:colOff>241300</xdr:colOff>
      <xdr:row>80</xdr:row>
      <xdr:rowOff>126377</xdr:rowOff>
    </xdr:to>
    <xdr:cxnSp macro="">
      <xdr:nvCxnSpPr>
        <xdr:cNvPr id="189" name="直線コネクタ 188"/>
        <xdr:cNvCxnSpPr/>
      </xdr:nvCxnSpPr>
      <xdr:spPr>
        <a:xfrm>
          <a:off x="4864100" y="1384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142472</xdr:rowOff>
    </xdr:from>
    <xdr:to>
      <xdr:col>7</xdr:col>
      <xdr:colOff>152400</xdr:colOff>
      <xdr:row>81</xdr:row>
      <xdr:rowOff>160852</xdr:rowOff>
    </xdr:to>
    <xdr:cxnSp macro="">
      <xdr:nvCxnSpPr>
        <xdr:cNvPr id="190" name="直線コネクタ 189"/>
        <xdr:cNvCxnSpPr/>
      </xdr:nvCxnSpPr>
      <xdr:spPr>
        <a:xfrm flipV="1">
          <a:off x="4114800" y="14029922"/>
          <a:ext cx="8382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81376</xdr:rowOff>
    </xdr:from>
    <xdr:ext cx="762000" cy="259045"/>
    <xdr:sp macro="" textlink="">
      <xdr:nvSpPr>
        <xdr:cNvPr id="191" name="人件費・物件費等の状況平均値テキスト"/>
        <xdr:cNvSpPr txBox="1"/>
      </xdr:nvSpPr>
      <xdr:spPr>
        <a:xfrm>
          <a:off x="5041900" y="13968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109299</xdr:rowOff>
    </xdr:from>
    <xdr:to>
      <xdr:col>7</xdr:col>
      <xdr:colOff>203200</xdr:colOff>
      <xdr:row>82</xdr:row>
      <xdr:rowOff>39449</xdr:rowOff>
    </xdr:to>
    <xdr:sp macro="" textlink="">
      <xdr:nvSpPr>
        <xdr:cNvPr id="192" name="フローチャート : 判断 191"/>
        <xdr:cNvSpPr/>
      </xdr:nvSpPr>
      <xdr:spPr>
        <a:xfrm>
          <a:off x="4902200" y="1399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160852</xdr:rowOff>
    </xdr:from>
    <xdr:to>
      <xdr:col>6</xdr:col>
      <xdr:colOff>0</xdr:colOff>
      <xdr:row>82</xdr:row>
      <xdr:rowOff>5618</xdr:rowOff>
    </xdr:to>
    <xdr:cxnSp macro="">
      <xdr:nvCxnSpPr>
        <xdr:cNvPr id="193" name="直線コネクタ 192"/>
        <xdr:cNvCxnSpPr/>
      </xdr:nvCxnSpPr>
      <xdr:spPr>
        <a:xfrm flipV="1">
          <a:off x="3225800" y="14048302"/>
          <a:ext cx="889000" cy="1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100202</xdr:rowOff>
    </xdr:from>
    <xdr:to>
      <xdr:col>6</xdr:col>
      <xdr:colOff>50800</xdr:colOff>
      <xdr:row>82</xdr:row>
      <xdr:rowOff>30352</xdr:rowOff>
    </xdr:to>
    <xdr:sp macro="" textlink="">
      <xdr:nvSpPr>
        <xdr:cNvPr id="194" name="フローチャート : 判断 193"/>
        <xdr:cNvSpPr/>
      </xdr:nvSpPr>
      <xdr:spPr>
        <a:xfrm>
          <a:off x="4064000" y="1398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40529</xdr:rowOff>
    </xdr:from>
    <xdr:ext cx="736600" cy="259045"/>
    <xdr:sp macro="" textlink="">
      <xdr:nvSpPr>
        <xdr:cNvPr id="195" name="テキスト ボックス 194"/>
        <xdr:cNvSpPr txBox="1"/>
      </xdr:nvSpPr>
      <xdr:spPr>
        <a:xfrm>
          <a:off x="3733800" y="1375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168219</xdr:rowOff>
    </xdr:from>
    <xdr:to>
      <xdr:col>4</xdr:col>
      <xdr:colOff>482600</xdr:colOff>
      <xdr:row>82</xdr:row>
      <xdr:rowOff>5618</xdr:rowOff>
    </xdr:to>
    <xdr:cxnSp macro="">
      <xdr:nvCxnSpPr>
        <xdr:cNvPr id="196" name="直線コネクタ 195"/>
        <xdr:cNvCxnSpPr/>
      </xdr:nvCxnSpPr>
      <xdr:spPr>
        <a:xfrm>
          <a:off x="2336800" y="14055669"/>
          <a:ext cx="889000" cy="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126696</xdr:rowOff>
    </xdr:from>
    <xdr:to>
      <xdr:col>4</xdr:col>
      <xdr:colOff>533400</xdr:colOff>
      <xdr:row>82</xdr:row>
      <xdr:rowOff>56846</xdr:rowOff>
    </xdr:to>
    <xdr:sp macro="" textlink="">
      <xdr:nvSpPr>
        <xdr:cNvPr id="197" name="フローチャート : 判断 196"/>
        <xdr:cNvSpPr/>
      </xdr:nvSpPr>
      <xdr:spPr>
        <a:xfrm>
          <a:off x="3175000" y="140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41623</xdr:rowOff>
    </xdr:from>
    <xdr:ext cx="762000" cy="259045"/>
    <xdr:sp macro="" textlink="">
      <xdr:nvSpPr>
        <xdr:cNvPr id="198" name="テキスト ボックス 197"/>
        <xdr:cNvSpPr txBox="1"/>
      </xdr:nvSpPr>
      <xdr:spPr>
        <a:xfrm>
          <a:off x="2844800" y="1410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155744</xdr:rowOff>
    </xdr:from>
    <xdr:to>
      <xdr:col>3</xdr:col>
      <xdr:colOff>279400</xdr:colOff>
      <xdr:row>81</xdr:row>
      <xdr:rowOff>168219</xdr:rowOff>
    </xdr:to>
    <xdr:cxnSp macro="">
      <xdr:nvCxnSpPr>
        <xdr:cNvPr id="199" name="直線コネクタ 198"/>
        <xdr:cNvCxnSpPr/>
      </xdr:nvCxnSpPr>
      <xdr:spPr>
        <a:xfrm>
          <a:off x="1447800" y="14043194"/>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139111</xdr:rowOff>
    </xdr:from>
    <xdr:to>
      <xdr:col>3</xdr:col>
      <xdr:colOff>330200</xdr:colOff>
      <xdr:row>82</xdr:row>
      <xdr:rowOff>69261</xdr:rowOff>
    </xdr:to>
    <xdr:sp macro="" textlink="">
      <xdr:nvSpPr>
        <xdr:cNvPr id="200" name="フローチャート : 判断 199"/>
        <xdr:cNvSpPr/>
      </xdr:nvSpPr>
      <xdr:spPr>
        <a:xfrm>
          <a:off x="2286000" y="1402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54038</xdr:rowOff>
    </xdr:from>
    <xdr:ext cx="762000" cy="259045"/>
    <xdr:sp macro="" textlink="">
      <xdr:nvSpPr>
        <xdr:cNvPr id="201" name="テキスト ボックス 200"/>
        <xdr:cNvSpPr txBox="1"/>
      </xdr:nvSpPr>
      <xdr:spPr>
        <a:xfrm>
          <a:off x="1955800" y="1411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112,534</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142622</xdr:rowOff>
    </xdr:from>
    <xdr:to>
      <xdr:col>2</xdr:col>
      <xdr:colOff>127000</xdr:colOff>
      <xdr:row>82</xdr:row>
      <xdr:rowOff>72772</xdr:rowOff>
    </xdr:to>
    <xdr:sp macro="" textlink="">
      <xdr:nvSpPr>
        <xdr:cNvPr id="202" name="フローチャート : 判断 201"/>
        <xdr:cNvSpPr/>
      </xdr:nvSpPr>
      <xdr:spPr>
        <a:xfrm>
          <a:off x="1397000" y="1403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57549</xdr:rowOff>
    </xdr:from>
    <xdr:ext cx="762000" cy="259045"/>
    <xdr:sp macro="" textlink="">
      <xdr:nvSpPr>
        <xdr:cNvPr id="203" name="テキスト ボックス 202"/>
        <xdr:cNvSpPr txBox="1"/>
      </xdr:nvSpPr>
      <xdr:spPr>
        <a:xfrm>
          <a:off x="1066800" y="1411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113,116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91672</xdr:rowOff>
    </xdr:from>
    <xdr:to>
      <xdr:col>7</xdr:col>
      <xdr:colOff>203200</xdr:colOff>
      <xdr:row>82</xdr:row>
      <xdr:rowOff>21822</xdr:rowOff>
    </xdr:to>
    <xdr:sp macro="" textlink="">
      <xdr:nvSpPr>
        <xdr:cNvPr id="209" name="円/楕円 208"/>
        <xdr:cNvSpPr/>
      </xdr:nvSpPr>
      <xdr:spPr>
        <a:xfrm>
          <a:off x="4902200" y="1397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108199</xdr:rowOff>
    </xdr:from>
    <xdr:ext cx="762000" cy="259045"/>
    <xdr:sp macro="" textlink="">
      <xdr:nvSpPr>
        <xdr:cNvPr id="210" name="人件費・物件費等の状況該当値テキスト"/>
        <xdr:cNvSpPr txBox="1"/>
      </xdr:nvSpPr>
      <xdr:spPr>
        <a:xfrm>
          <a:off x="5041900" y="1382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104,670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110052</xdr:rowOff>
    </xdr:from>
    <xdr:to>
      <xdr:col>6</xdr:col>
      <xdr:colOff>50800</xdr:colOff>
      <xdr:row>82</xdr:row>
      <xdr:rowOff>40202</xdr:rowOff>
    </xdr:to>
    <xdr:sp macro="" textlink="">
      <xdr:nvSpPr>
        <xdr:cNvPr id="211" name="円/楕円 210"/>
        <xdr:cNvSpPr/>
      </xdr:nvSpPr>
      <xdr:spPr>
        <a:xfrm>
          <a:off x="4064000" y="1399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24979</xdr:rowOff>
    </xdr:from>
    <xdr:ext cx="736600" cy="259045"/>
    <xdr:sp macro="" textlink="">
      <xdr:nvSpPr>
        <xdr:cNvPr id="212" name="テキスト ボックス 211"/>
        <xdr:cNvSpPr txBox="1"/>
      </xdr:nvSpPr>
      <xdr:spPr>
        <a:xfrm>
          <a:off x="3733800" y="14083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107,717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126268</xdr:rowOff>
    </xdr:from>
    <xdr:to>
      <xdr:col>4</xdr:col>
      <xdr:colOff>533400</xdr:colOff>
      <xdr:row>82</xdr:row>
      <xdr:rowOff>56418</xdr:rowOff>
    </xdr:to>
    <xdr:sp macro="" textlink="">
      <xdr:nvSpPr>
        <xdr:cNvPr id="213" name="円/楕円 212"/>
        <xdr:cNvSpPr/>
      </xdr:nvSpPr>
      <xdr:spPr>
        <a:xfrm>
          <a:off x="3175000" y="1401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66595</xdr:rowOff>
    </xdr:from>
    <xdr:ext cx="762000" cy="259045"/>
    <xdr:sp macro="" textlink="">
      <xdr:nvSpPr>
        <xdr:cNvPr id="214" name="テキスト ボックス 213"/>
        <xdr:cNvSpPr txBox="1"/>
      </xdr:nvSpPr>
      <xdr:spPr>
        <a:xfrm>
          <a:off x="2844800" y="1378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110,405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117419</xdr:rowOff>
    </xdr:from>
    <xdr:to>
      <xdr:col>3</xdr:col>
      <xdr:colOff>330200</xdr:colOff>
      <xdr:row>82</xdr:row>
      <xdr:rowOff>47569</xdr:rowOff>
    </xdr:to>
    <xdr:sp macro="" textlink="">
      <xdr:nvSpPr>
        <xdr:cNvPr id="215" name="円/楕円 214"/>
        <xdr:cNvSpPr/>
      </xdr:nvSpPr>
      <xdr:spPr>
        <a:xfrm>
          <a:off x="2286000" y="1400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57746</xdr:rowOff>
    </xdr:from>
    <xdr:ext cx="762000" cy="259045"/>
    <xdr:sp macro="" textlink="">
      <xdr:nvSpPr>
        <xdr:cNvPr id="216" name="テキスト ボックス 215"/>
        <xdr:cNvSpPr txBox="1"/>
      </xdr:nvSpPr>
      <xdr:spPr>
        <a:xfrm>
          <a:off x="1955800" y="1377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108,938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104944</xdr:rowOff>
    </xdr:from>
    <xdr:to>
      <xdr:col>2</xdr:col>
      <xdr:colOff>127000</xdr:colOff>
      <xdr:row>82</xdr:row>
      <xdr:rowOff>35094</xdr:rowOff>
    </xdr:to>
    <xdr:sp macro="" textlink="">
      <xdr:nvSpPr>
        <xdr:cNvPr id="217" name="円/楕円 216"/>
        <xdr:cNvSpPr/>
      </xdr:nvSpPr>
      <xdr:spPr>
        <a:xfrm>
          <a:off x="1397000" y="13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45271</xdr:rowOff>
    </xdr:from>
    <xdr:ext cx="762000" cy="259045"/>
    <xdr:sp macro="" textlink="">
      <xdr:nvSpPr>
        <xdr:cNvPr id="218" name="テキスト ボックス 217"/>
        <xdr:cNvSpPr txBox="1"/>
      </xdr:nvSpPr>
      <xdr:spPr>
        <a:xfrm>
          <a:off x="1066800" y="1376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0" name="テキスト ボックス 219"/>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1" name="テキスト ボックス 220"/>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類似団体平均を下回っており、適正な給与体系を維持している。今後も、引き続き給与体系の適正化に努める。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16632</xdr:rowOff>
    </xdr:from>
    <xdr:to>
      <xdr:col>24</xdr:col>
      <xdr:colOff>558800</xdr:colOff>
      <xdr:row>87</xdr:row>
      <xdr:rowOff>33564</xdr:rowOff>
    </xdr:to>
    <xdr:cxnSp macro="">
      <xdr:nvCxnSpPr>
        <xdr:cNvPr id="249" name="直線コネクタ 248"/>
        <xdr:cNvCxnSpPr/>
      </xdr:nvCxnSpPr>
      <xdr:spPr>
        <a:xfrm flipV="1">
          <a:off x="17018000" y="13904082"/>
          <a:ext cx="0" cy="1045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5641</xdr:rowOff>
    </xdr:from>
    <xdr:ext cx="762000" cy="259045"/>
    <xdr:sp macro="" textlink="">
      <xdr:nvSpPr>
        <xdr:cNvPr id="250" name="給与水準   （国との比較）最小値テキスト"/>
        <xdr:cNvSpPr txBox="1"/>
      </xdr:nvSpPr>
      <xdr:spPr>
        <a:xfrm>
          <a:off x="17106900" y="149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87</xdr:row>
      <xdr:rowOff>33564</xdr:rowOff>
    </xdr:from>
    <xdr:to>
      <xdr:col>24</xdr:col>
      <xdr:colOff>647700</xdr:colOff>
      <xdr:row>87</xdr:row>
      <xdr:rowOff>33564</xdr:rowOff>
    </xdr:to>
    <xdr:cxnSp macro="">
      <xdr:nvCxnSpPr>
        <xdr:cNvPr id="251" name="直線コネクタ 250"/>
        <xdr:cNvCxnSpPr/>
      </xdr:nvCxnSpPr>
      <xdr:spPr>
        <a:xfrm>
          <a:off x="16929100" y="1494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103009</xdr:rowOff>
    </xdr:from>
    <xdr:ext cx="762000" cy="259045"/>
    <xdr:sp macro="" textlink="">
      <xdr:nvSpPr>
        <xdr:cNvPr id="252" name="給与水準   （国との比較）最大値テキスト"/>
        <xdr:cNvSpPr txBox="1"/>
      </xdr:nvSpPr>
      <xdr:spPr>
        <a:xfrm>
          <a:off x="17106900" y="1364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24</xdr:col>
      <xdr:colOff>469900</xdr:colOff>
      <xdr:row>81</xdr:row>
      <xdr:rowOff>16632</xdr:rowOff>
    </xdr:from>
    <xdr:to>
      <xdr:col>24</xdr:col>
      <xdr:colOff>647700</xdr:colOff>
      <xdr:row>81</xdr:row>
      <xdr:rowOff>16632</xdr:rowOff>
    </xdr:to>
    <xdr:cxnSp macro="">
      <xdr:nvCxnSpPr>
        <xdr:cNvPr id="253" name="直線コネクタ 252"/>
        <xdr:cNvCxnSpPr/>
      </xdr:nvCxnSpPr>
      <xdr:spPr>
        <a:xfrm>
          <a:off x="16929100" y="13904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121859</xdr:rowOff>
    </xdr:from>
    <xdr:to>
      <xdr:col>24</xdr:col>
      <xdr:colOff>558800</xdr:colOff>
      <xdr:row>89</xdr:row>
      <xdr:rowOff>23888</xdr:rowOff>
    </xdr:to>
    <xdr:cxnSp macro="">
      <xdr:nvCxnSpPr>
        <xdr:cNvPr id="254" name="直線コネクタ 253"/>
        <xdr:cNvCxnSpPr/>
      </xdr:nvCxnSpPr>
      <xdr:spPr>
        <a:xfrm flipV="1">
          <a:off x="16179800" y="14352209"/>
          <a:ext cx="838200" cy="93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67025</xdr:rowOff>
    </xdr:from>
    <xdr:ext cx="762000" cy="259045"/>
    <xdr:sp macro="" textlink="">
      <xdr:nvSpPr>
        <xdr:cNvPr id="255" name="給与水準   （国との比較）平均値テキスト"/>
        <xdr:cNvSpPr txBox="1"/>
      </xdr:nvSpPr>
      <xdr:spPr>
        <a:xfrm>
          <a:off x="17106900" y="144688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94948</xdr:rowOff>
    </xdr:from>
    <xdr:to>
      <xdr:col>24</xdr:col>
      <xdr:colOff>609600</xdr:colOff>
      <xdr:row>85</xdr:row>
      <xdr:rowOff>25098</xdr:rowOff>
    </xdr:to>
    <xdr:sp macro="" textlink="">
      <xdr:nvSpPr>
        <xdr:cNvPr id="256" name="フローチャート : 判断 255"/>
        <xdr:cNvSpPr/>
      </xdr:nvSpPr>
      <xdr:spPr>
        <a:xfrm>
          <a:off x="169672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149377</xdr:rowOff>
    </xdr:from>
    <xdr:to>
      <xdr:col>23</xdr:col>
      <xdr:colOff>406400</xdr:colOff>
      <xdr:row>89</xdr:row>
      <xdr:rowOff>23888</xdr:rowOff>
    </xdr:to>
    <xdr:cxnSp macro="">
      <xdr:nvCxnSpPr>
        <xdr:cNvPr id="257" name="直線コネクタ 256"/>
        <xdr:cNvCxnSpPr/>
      </xdr:nvCxnSpPr>
      <xdr:spPr>
        <a:xfrm>
          <a:off x="15290800" y="1523697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19957</xdr:rowOff>
    </xdr:from>
    <xdr:to>
      <xdr:col>23</xdr:col>
      <xdr:colOff>457200</xdr:colOff>
      <xdr:row>90</xdr:row>
      <xdr:rowOff>121557</xdr:rowOff>
    </xdr:to>
    <xdr:sp macro="" textlink="">
      <xdr:nvSpPr>
        <xdr:cNvPr id="258" name="フローチャート : 判断 257"/>
        <xdr:cNvSpPr/>
      </xdr:nvSpPr>
      <xdr:spPr>
        <a:xfrm>
          <a:off x="16129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106334</xdr:rowOff>
    </xdr:from>
    <xdr:ext cx="736600" cy="259045"/>
    <xdr:sp macro="" textlink="">
      <xdr:nvSpPr>
        <xdr:cNvPr id="259" name="テキスト ボックス 258"/>
        <xdr:cNvSpPr txBox="1"/>
      </xdr:nvSpPr>
      <xdr:spPr>
        <a:xfrm>
          <a:off x="15798800" y="15536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52916</xdr:rowOff>
    </xdr:from>
    <xdr:to>
      <xdr:col>22</xdr:col>
      <xdr:colOff>203200</xdr:colOff>
      <xdr:row>88</xdr:row>
      <xdr:rowOff>149377</xdr:rowOff>
    </xdr:to>
    <xdr:cxnSp macro="">
      <xdr:nvCxnSpPr>
        <xdr:cNvPr id="260" name="直線コネクタ 259"/>
        <xdr:cNvCxnSpPr/>
      </xdr:nvCxnSpPr>
      <xdr:spPr>
        <a:xfrm>
          <a:off x="14401800" y="14283266"/>
          <a:ext cx="889000" cy="95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19957</xdr:rowOff>
    </xdr:from>
    <xdr:to>
      <xdr:col>22</xdr:col>
      <xdr:colOff>254000</xdr:colOff>
      <xdr:row>90</xdr:row>
      <xdr:rowOff>121557</xdr:rowOff>
    </xdr:to>
    <xdr:sp macro="" textlink="">
      <xdr:nvSpPr>
        <xdr:cNvPr id="261" name="フローチャート : 判断 260"/>
        <xdr:cNvSpPr/>
      </xdr:nvSpPr>
      <xdr:spPr>
        <a:xfrm>
          <a:off x="15240000" y="15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106334</xdr:rowOff>
    </xdr:from>
    <xdr:ext cx="762000" cy="259045"/>
    <xdr:sp macro="" textlink="">
      <xdr:nvSpPr>
        <xdr:cNvPr id="262" name="テキスト ボックス 261"/>
        <xdr:cNvSpPr txBox="1"/>
      </xdr:nvSpPr>
      <xdr:spPr>
        <a:xfrm>
          <a:off x="14909800" y="1553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166914</xdr:rowOff>
    </xdr:from>
    <xdr:to>
      <xdr:col>21</xdr:col>
      <xdr:colOff>0</xdr:colOff>
      <xdr:row>83</xdr:row>
      <xdr:rowOff>52916</xdr:rowOff>
    </xdr:to>
    <xdr:cxnSp macro="">
      <xdr:nvCxnSpPr>
        <xdr:cNvPr id="263" name="直線コネクタ 262"/>
        <xdr:cNvCxnSpPr/>
      </xdr:nvCxnSpPr>
      <xdr:spPr>
        <a:xfrm>
          <a:off x="13512800" y="14225814"/>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4" name="フローチャート : 判断 263"/>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77911</xdr:rowOff>
    </xdr:from>
    <xdr:ext cx="762000" cy="259045"/>
    <xdr:sp macro="" textlink="">
      <xdr:nvSpPr>
        <xdr:cNvPr id="265" name="テキスト ボックス 264"/>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66" name="フローチャート : 判断 265"/>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66420</xdr:rowOff>
    </xdr:from>
    <xdr:ext cx="762000" cy="259045"/>
    <xdr:sp macro="" textlink="">
      <xdr:nvSpPr>
        <xdr:cNvPr id="267" name="テキスト ボックス 266"/>
        <xdr:cNvSpPr txBox="1"/>
      </xdr:nvSpPr>
      <xdr:spPr>
        <a:xfrm>
          <a:off x="13131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73" name="円/楕円 272"/>
        <xdr:cNvSpPr/>
      </xdr:nvSpPr>
      <xdr:spPr>
        <a:xfrm>
          <a:off x="169672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87586</xdr:rowOff>
    </xdr:from>
    <xdr:ext cx="762000" cy="259045"/>
    <xdr:sp macro="" textlink="">
      <xdr:nvSpPr>
        <xdr:cNvPr id="274" name="給与水準   （国との比較）該当値テキスト"/>
        <xdr:cNvSpPr txBox="1"/>
      </xdr:nvSpPr>
      <xdr:spPr>
        <a:xfrm>
          <a:off x="17106900" y="1414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144538</xdr:rowOff>
    </xdr:from>
    <xdr:to>
      <xdr:col>23</xdr:col>
      <xdr:colOff>457200</xdr:colOff>
      <xdr:row>89</xdr:row>
      <xdr:rowOff>74688</xdr:rowOff>
    </xdr:to>
    <xdr:sp macro="" textlink="">
      <xdr:nvSpPr>
        <xdr:cNvPr id="275" name="円/楕円 274"/>
        <xdr:cNvSpPr/>
      </xdr:nvSpPr>
      <xdr:spPr>
        <a:xfrm>
          <a:off x="16129000" y="152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84865</xdr:rowOff>
    </xdr:from>
    <xdr:ext cx="736600" cy="259045"/>
    <xdr:sp macro="" textlink="">
      <xdr:nvSpPr>
        <xdr:cNvPr id="276" name="テキスト ボックス 275"/>
        <xdr:cNvSpPr txBox="1"/>
      </xdr:nvSpPr>
      <xdr:spPr>
        <a:xfrm>
          <a:off x="15798800" y="15001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98577</xdr:rowOff>
    </xdr:from>
    <xdr:to>
      <xdr:col>22</xdr:col>
      <xdr:colOff>254000</xdr:colOff>
      <xdr:row>89</xdr:row>
      <xdr:rowOff>28727</xdr:rowOff>
    </xdr:to>
    <xdr:sp macro="" textlink="">
      <xdr:nvSpPr>
        <xdr:cNvPr id="277" name="円/楕円 276"/>
        <xdr:cNvSpPr/>
      </xdr:nvSpPr>
      <xdr:spPr>
        <a:xfrm>
          <a:off x="15240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38904</xdr:rowOff>
    </xdr:from>
    <xdr:ext cx="762000" cy="259045"/>
    <xdr:sp macro="" textlink="">
      <xdr:nvSpPr>
        <xdr:cNvPr id="278" name="テキスト ボックス 277"/>
        <xdr:cNvSpPr txBox="1"/>
      </xdr:nvSpPr>
      <xdr:spPr>
        <a:xfrm>
          <a:off x="14909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2116</xdr:rowOff>
    </xdr:from>
    <xdr:to>
      <xdr:col>21</xdr:col>
      <xdr:colOff>50800</xdr:colOff>
      <xdr:row>83</xdr:row>
      <xdr:rowOff>103716</xdr:rowOff>
    </xdr:to>
    <xdr:sp macro="" textlink="">
      <xdr:nvSpPr>
        <xdr:cNvPr id="279" name="円/楕円 278"/>
        <xdr:cNvSpPr/>
      </xdr:nvSpPr>
      <xdr:spPr>
        <a:xfrm>
          <a:off x="14351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113893</xdr:rowOff>
    </xdr:from>
    <xdr:ext cx="762000" cy="259045"/>
    <xdr:sp macro="" textlink="">
      <xdr:nvSpPr>
        <xdr:cNvPr id="280" name="テキスト ボックス 279"/>
        <xdr:cNvSpPr txBox="1"/>
      </xdr:nvSpPr>
      <xdr:spPr>
        <a:xfrm>
          <a:off x="14020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116114</xdr:rowOff>
    </xdr:from>
    <xdr:to>
      <xdr:col>19</xdr:col>
      <xdr:colOff>533400</xdr:colOff>
      <xdr:row>83</xdr:row>
      <xdr:rowOff>46264</xdr:rowOff>
    </xdr:to>
    <xdr:sp macro="" textlink="">
      <xdr:nvSpPr>
        <xdr:cNvPr id="281" name="円/楕円 280"/>
        <xdr:cNvSpPr/>
      </xdr:nvSpPr>
      <xdr:spPr>
        <a:xfrm>
          <a:off x="13462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56441</xdr:rowOff>
    </xdr:from>
    <xdr:ext cx="762000" cy="259045"/>
    <xdr:sp macro="" textlink="">
      <xdr:nvSpPr>
        <xdr:cNvPr id="282" name="テキスト ボックス 281"/>
        <xdr:cNvSpPr txBox="1"/>
      </xdr:nvSpPr>
      <xdr:spPr>
        <a:xfrm>
          <a:off x="13131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職員数が減少し、改善傾向にはあるものの、依然として類似団体平均を上回っている状況である。要因としては、民間委託の推進等を行ってはいるが、市の面積が比較的広大であることから、支所出張所を多く設置しなくてはならないことが挙げられる。</a:t>
          </a:r>
          <a:endParaRPr kumimoji="1" lang="en-US" altLang="ja-JP" sz="1300">
            <a:latin typeface="ＭＳ Ｐゴシック"/>
          </a:endParaRPr>
        </a:p>
        <a:p>
          <a:r>
            <a:rPr kumimoji="1" lang="ja-JP" altLang="en-US" sz="1300">
              <a:latin typeface="ＭＳ Ｐゴシック"/>
            </a:rPr>
            <a:t>　第</a:t>
          </a:r>
          <a:r>
            <a:rPr kumimoji="1" lang="en-US" altLang="ja-JP" sz="1300">
              <a:latin typeface="ＭＳ Ｐゴシック"/>
            </a:rPr>
            <a:t>2</a:t>
          </a:r>
          <a:r>
            <a:rPr kumimoji="1" lang="ja-JP" altLang="en-US" sz="1300">
              <a:latin typeface="ＭＳ Ｐゴシック"/>
            </a:rPr>
            <a:t>次行財政改革大綱に掲げる「平成</a:t>
          </a:r>
          <a:r>
            <a:rPr kumimoji="1" lang="en-US" altLang="ja-JP" sz="1300">
              <a:latin typeface="ＭＳ Ｐゴシック"/>
            </a:rPr>
            <a:t>23</a:t>
          </a:r>
          <a:r>
            <a:rPr kumimoji="1" lang="ja-JP" altLang="en-US" sz="1300">
              <a:latin typeface="ＭＳ Ｐゴシック"/>
            </a:rPr>
            <a:t>年度から平成</a:t>
          </a:r>
          <a:r>
            <a:rPr kumimoji="1" lang="en-US" altLang="ja-JP" sz="1300">
              <a:latin typeface="ＭＳ Ｐゴシック"/>
            </a:rPr>
            <a:t>27</a:t>
          </a:r>
          <a:r>
            <a:rPr kumimoji="1" lang="ja-JP" altLang="en-US" sz="1300">
              <a:latin typeface="ＭＳ Ｐゴシック"/>
            </a:rPr>
            <a:t>年度の期間内に</a:t>
          </a:r>
          <a:r>
            <a:rPr kumimoji="1" lang="en-US" altLang="ja-JP" sz="1300">
              <a:latin typeface="ＭＳ Ｐゴシック"/>
            </a:rPr>
            <a:t>140</a:t>
          </a:r>
          <a:r>
            <a:rPr kumimoji="1" lang="ja-JP" altLang="en-US" sz="1300">
              <a:latin typeface="ＭＳ Ｐゴシック"/>
            </a:rPr>
            <a:t>名の職員削減」を目指し、事務事業の見直し・縮小、事務処理の効率化・適正化に取り組む。</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137341</xdr:rowOff>
    </xdr:from>
    <xdr:to>
      <xdr:col>24</xdr:col>
      <xdr:colOff>558800</xdr:colOff>
      <xdr:row>68</xdr:row>
      <xdr:rowOff>49893</xdr:rowOff>
    </xdr:to>
    <xdr:cxnSp macro="">
      <xdr:nvCxnSpPr>
        <xdr:cNvPr id="314" name="直線コネクタ 313"/>
        <xdr:cNvCxnSpPr/>
      </xdr:nvCxnSpPr>
      <xdr:spPr>
        <a:xfrm flipV="1">
          <a:off x="17018000" y="10081441"/>
          <a:ext cx="0" cy="16270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21970</xdr:rowOff>
    </xdr:from>
    <xdr:ext cx="762000" cy="259045"/>
    <xdr:sp macro="" textlink="">
      <xdr:nvSpPr>
        <xdr:cNvPr id="315" name="定員管理の状況最小値テキスト"/>
        <xdr:cNvSpPr txBox="1"/>
      </xdr:nvSpPr>
      <xdr:spPr>
        <a:xfrm>
          <a:off x="17106900" y="116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68</xdr:row>
      <xdr:rowOff>49893</xdr:rowOff>
    </xdr:from>
    <xdr:to>
      <xdr:col>24</xdr:col>
      <xdr:colOff>647700</xdr:colOff>
      <xdr:row>68</xdr:row>
      <xdr:rowOff>49893</xdr:rowOff>
    </xdr:to>
    <xdr:cxnSp macro="">
      <xdr:nvCxnSpPr>
        <xdr:cNvPr id="316" name="直線コネクタ 315"/>
        <xdr:cNvCxnSpPr/>
      </xdr:nvCxnSpPr>
      <xdr:spPr>
        <a:xfrm>
          <a:off x="16929100" y="1170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52268</xdr:rowOff>
    </xdr:from>
    <xdr:ext cx="762000" cy="259045"/>
    <xdr:sp macro="" textlink="">
      <xdr:nvSpPr>
        <xdr:cNvPr id="317" name="定員管理の状況最大値テキスト"/>
        <xdr:cNvSpPr txBox="1"/>
      </xdr:nvSpPr>
      <xdr:spPr>
        <a:xfrm>
          <a:off x="17106900" y="982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24</xdr:col>
      <xdr:colOff>469900</xdr:colOff>
      <xdr:row>58</xdr:row>
      <xdr:rowOff>137341</xdr:rowOff>
    </xdr:from>
    <xdr:to>
      <xdr:col>24</xdr:col>
      <xdr:colOff>647700</xdr:colOff>
      <xdr:row>58</xdr:row>
      <xdr:rowOff>137341</xdr:rowOff>
    </xdr:to>
    <xdr:cxnSp macro="">
      <xdr:nvCxnSpPr>
        <xdr:cNvPr id="318" name="直線コネクタ 317"/>
        <xdr:cNvCxnSpPr/>
      </xdr:nvCxnSpPr>
      <xdr:spPr>
        <a:xfrm>
          <a:off x="16929100" y="1008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149678</xdr:rowOff>
    </xdr:from>
    <xdr:to>
      <xdr:col>24</xdr:col>
      <xdr:colOff>558800</xdr:colOff>
      <xdr:row>65</xdr:row>
      <xdr:rowOff>40277</xdr:rowOff>
    </xdr:to>
    <xdr:cxnSp macro="">
      <xdr:nvCxnSpPr>
        <xdr:cNvPr id="319" name="直線コネクタ 318"/>
        <xdr:cNvCxnSpPr/>
      </xdr:nvCxnSpPr>
      <xdr:spPr>
        <a:xfrm flipV="1">
          <a:off x="16179800" y="11122478"/>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167839</xdr:rowOff>
    </xdr:from>
    <xdr:ext cx="762000" cy="259045"/>
    <xdr:sp macro="" textlink="">
      <xdr:nvSpPr>
        <xdr:cNvPr id="320" name="定員管理の状況平均値テキスト"/>
        <xdr:cNvSpPr txBox="1"/>
      </xdr:nvSpPr>
      <xdr:spPr>
        <a:xfrm>
          <a:off x="17106900" y="1045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151312</xdr:rowOff>
    </xdr:from>
    <xdr:to>
      <xdr:col>24</xdr:col>
      <xdr:colOff>609600</xdr:colOff>
      <xdr:row>62</xdr:row>
      <xdr:rowOff>81462</xdr:rowOff>
    </xdr:to>
    <xdr:sp macro="" textlink="">
      <xdr:nvSpPr>
        <xdr:cNvPr id="321" name="フローチャート : 判断 320"/>
        <xdr:cNvSpPr/>
      </xdr:nvSpPr>
      <xdr:spPr>
        <a:xfrm>
          <a:off x="169672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40277</xdr:rowOff>
    </xdr:from>
    <xdr:to>
      <xdr:col>23</xdr:col>
      <xdr:colOff>406400</xdr:colOff>
      <xdr:row>65</xdr:row>
      <xdr:rowOff>57513</xdr:rowOff>
    </xdr:to>
    <xdr:cxnSp macro="">
      <xdr:nvCxnSpPr>
        <xdr:cNvPr id="322" name="直線コネクタ 321"/>
        <xdr:cNvCxnSpPr/>
      </xdr:nvCxnSpPr>
      <xdr:spPr>
        <a:xfrm flipV="1">
          <a:off x="15290800" y="1118452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3" name="フローチャート : 判断 322"/>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105427</xdr:rowOff>
    </xdr:from>
    <xdr:ext cx="736600" cy="259045"/>
    <xdr:sp macro="" textlink="">
      <xdr:nvSpPr>
        <xdr:cNvPr id="324" name="テキスト ボックス 323"/>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57513</xdr:rowOff>
    </xdr:from>
    <xdr:to>
      <xdr:col>22</xdr:col>
      <xdr:colOff>203200</xdr:colOff>
      <xdr:row>65</xdr:row>
      <xdr:rowOff>116115</xdr:rowOff>
    </xdr:to>
    <xdr:cxnSp macro="">
      <xdr:nvCxnSpPr>
        <xdr:cNvPr id="325" name="直線コネクタ 324"/>
        <xdr:cNvCxnSpPr/>
      </xdr:nvCxnSpPr>
      <xdr:spPr>
        <a:xfrm flipV="1">
          <a:off x="14401800" y="11201763"/>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48804</xdr:rowOff>
    </xdr:from>
    <xdr:to>
      <xdr:col>22</xdr:col>
      <xdr:colOff>254000</xdr:colOff>
      <xdr:row>62</xdr:row>
      <xdr:rowOff>150404</xdr:rowOff>
    </xdr:to>
    <xdr:sp macro="" textlink="">
      <xdr:nvSpPr>
        <xdr:cNvPr id="326" name="フローチャート : 判断 325"/>
        <xdr:cNvSpPr/>
      </xdr:nvSpPr>
      <xdr:spPr>
        <a:xfrm>
          <a:off x="15240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160581</xdr:rowOff>
    </xdr:from>
    <xdr:ext cx="762000" cy="259045"/>
    <xdr:sp macro="" textlink="">
      <xdr:nvSpPr>
        <xdr:cNvPr id="327" name="テキスト ボックス 326"/>
        <xdr:cNvSpPr txBox="1"/>
      </xdr:nvSpPr>
      <xdr:spPr>
        <a:xfrm>
          <a:off x="14909800" y="1044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116115</xdr:rowOff>
    </xdr:from>
    <xdr:to>
      <xdr:col>21</xdr:col>
      <xdr:colOff>0</xdr:colOff>
      <xdr:row>66</xdr:row>
      <xdr:rowOff>6713</xdr:rowOff>
    </xdr:to>
    <xdr:cxnSp macro="">
      <xdr:nvCxnSpPr>
        <xdr:cNvPr id="328" name="直線コネクタ 327"/>
        <xdr:cNvCxnSpPr/>
      </xdr:nvCxnSpPr>
      <xdr:spPr>
        <a:xfrm flipV="1">
          <a:off x="13512800" y="11260365"/>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91984</xdr:rowOff>
    </xdr:from>
    <xdr:to>
      <xdr:col>21</xdr:col>
      <xdr:colOff>50800</xdr:colOff>
      <xdr:row>65</xdr:row>
      <xdr:rowOff>22134</xdr:rowOff>
    </xdr:to>
    <xdr:sp macro="" textlink="">
      <xdr:nvSpPr>
        <xdr:cNvPr id="329" name="フローチャート : 判断 328"/>
        <xdr:cNvSpPr/>
      </xdr:nvSpPr>
      <xdr:spPr>
        <a:xfrm>
          <a:off x="14351000" y="1106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32311</xdr:rowOff>
    </xdr:from>
    <xdr:ext cx="762000" cy="259045"/>
    <xdr:sp macro="" textlink="">
      <xdr:nvSpPr>
        <xdr:cNvPr id="330" name="テキスト ボックス 329"/>
        <xdr:cNvSpPr txBox="1"/>
      </xdr:nvSpPr>
      <xdr:spPr>
        <a:xfrm>
          <a:off x="14020800" y="1083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129903</xdr:rowOff>
    </xdr:from>
    <xdr:to>
      <xdr:col>19</xdr:col>
      <xdr:colOff>533400</xdr:colOff>
      <xdr:row>65</xdr:row>
      <xdr:rowOff>60053</xdr:rowOff>
    </xdr:to>
    <xdr:sp macro="" textlink="">
      <xdr:nvSpPr>
        <xdr:cNvPr id="331" name="フローチャート : 判断 330"/>
        <xdr:cNvSpPr/>
      </xdr:nvSpPr>
      <xdr:spPr>
        <a:xfrm>
          <a:off x="13462000" y="1110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70230</xdr:rowOff>
    </xdr:from>
    <xdr:ext cx="762000" cy="259045"/>
    <xdr:sp macro="" textlink="">
      <xdr:nvSpPr>
        <xdr:cNvPr id="332" name="テキスト ボックス 331"/>
        <xdr:cNvSpPr txBox="1"/>
      </xdr:nvSpPr>
      <xdr:spPr>
        <a:xfrm>
          <a:off x="13131800" y="1087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98878</xdr:rowOff>
    </xdr:from>
    <xdr:to>
      <xdr:col>24</xdr:col>
      <xdr:colOff>609600</xdr:colOff>
      <xdr:row>65</xdr:row>
      <xdr:rowOff>29028</xdr:rowOff>
    </xdr:to>
    <xdr:sp macro="" textlink="">
      <xdr:nvSpPr>
        <xdr:cNvPr id="338" name="円/楕円 337"/>
        <xdr:cNvSpPr/>
      </xdr:nvSpPr>
      <xdr:spPr>
        <a:xfrm>
          <a:off x="16967200" y="110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70955</xdr:rowOff>
    </xdr:from>
    <xdr:ext cx="762000" cy="259045"/>
    <xdr:sp macro="" textlink="">
      <xdr:nvSpPr>
        <xdr:cNvPr id="339" name="定員管理の状況該当値テキスト"/>
        <xdr:cNvSpPr txBox="1"/>
      </xdr:nvSpPr>
      <xdr:spPr>
        <a:xfrm>
          <a:off x="17106900" y="1104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160927</xdr:rowOff>
    </xdr:from>
    <xdr:to>
      <xdr:col>23</xdr:col>
      <xdr:colOff>457200</xdr:colOff>
      <xdr:row>65</xdr:row>
      <xdr:rowOff>91077</xdr:rowOff>
    </xdr:to>
    <xdr:sp macro="" textlink="">
      <xdr:nvSpPr>
        <xdr:cNvPr id="340" name="円/楕円 339"/>
        <xdr:cNvSpPr/>
      </xdr:nvSpPr>
      <xdr:spPr>
        <a:xfrm>
          <a:off x="16129000" y="111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75854</xdr:rowOff>
    </xdr:from>
    <xdr:ext cx="736600" cy="259045"/>
    <xdr:sp macro="" textlink="">
      <xdr:nvSpPr>
        <xdr:cNvPr id="341" name="テキスト ボックス 340"/>
        <xdr:cNvSpPr txBox="1"/>
      </xdr:nvSpPr>
      <xdr:spPr>
        <a:xfrm>
          <a:off x="15798800" y="11220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6713</xdr:rowOff>
    </xdr:from>
    <xdr:to>
      <xdr:col>22</xdr:col>
      <xdr:colOff>254000</xdr:colOff>
      <xdr:row>65</xdr:row>
      <xdr:rowOff>108313</xdr:rowOff>
    </xdr:to>
    <xdr:sp macro="" textlink="">
      <xdr:nvSpPr>
        <xdr:cNvPr id="342" name="円/楕円 341"/>
        <xdr:cNvSpPr/>
      </xdr:nvSpPr>
      <xdr:spPr>
        <a:xfrm>
          <a:off x="15240000" y="111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93090</xdr:rowOff>
    </xdr:from>
    <xdr:ext cx="762000" cy="259045"/>
    <xdr:sp macro="" textlink="">
      <xdr:nvSpPr>
        <xdr:cNvPr id="343" name="テキスト ボックス 342"/>
        <xdr:cNvSpPr txBox="1"/>
      </xdr:nvSpPr>
      <xdr:spPr>
        <a:xfrm>
          <a:off x="14909800" y="1123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65315</xdr:rowOff>
    </xdr:from>
    <xdr:to>
      <xdr:col>21</xdr:col>
      <xdr:colOff>50800</xdr:colOff>
      <xdr:row>65</xdr:row>
      <xdr:rowOff>166915</xdr:rowOff>
    </xdr:to>
    <xdr:sp macro="" textlink="">
      <xdr:nvSpPr>
        <xdr:cNvPr id="344" name="円/楕円 343"/>
        <xdr:cNvSpPr/>
      </xdr:nvSpPr>
      <xdr:spPr>
        <a:xfrm>
          <a:off x="143510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151692</xdr:rowOff>
    </xdr:from>
    <xdr:ext cx="762000" cy="259045"/>
    <xdr:sp macro="" textlink="">
      <xdr:nvSpPr>
        <xdr:cNvPr id="345" name="テキスト ボックス 344"/>
        <xdr:cNvSpPr txBox="1"/>
      </xdr:nvSpPr>
      <xdr:spPr>
        <a:xfrm>
          <a:off x="14020800" y="112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127363</xdr:rowOff>
    </xdr:from>
    <xdr:to>
      <xdr:col>19</xdr:col>
      <xdr:colOff>533400</xdr:colOff>
      <xdr:row>66</xdr:row>
      <xdr:rowOff>57513</xdr:rowOff>
    </xdr:to>
    <xdr:sp macro="" textlink="">
      <xdr:nvSpPr>
        <xdr:cNvPr id="346" name="円/楕円 345"/>
        <xdr:cNvSpPr/>
      </xdr:nvSpPr>
      <xdr:spPr>
        <a:xfrm>
          <a:off x="13462000" y="112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42290</xdr:rowOff>
    </xdr:from>
    <xdr:ext cx="762000" cy="259045"/>
    <xdr:sp macro="" textlink="">
      <xdr:nvSpPr>
        <xdr:cNvPr id="347" name="テキスト ボックス 346"/>
        <xdr:cNvSpPr txBox="1"/>
      </xdr:nvSpPr>
      <xdr:spPr>
        <a:xfrm>
          <a:off x="13131800" y="1135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9" name="テキスト ボックス 348"/>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0" name="テキスト ボックス 349"/>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0.9</a:t>
          </a:r>
          <a:r>
            <a:rPr kumimoji="1" lang="ja-JP" altLang="en-US" sz="1300">
              <a:latin typeface="ＭＳ Ｐゴシック"/>
            </a:rPr>
            <a:t>ポイント改善し、</a:t>
          </a:r>
          <a:r>
            <a:rPr kumimoji="1" lang="en-US" altLang="ja-JP" sz="1300">
              <a:latin typeface="ＭＳ Ｐゴシック"/>
            </a:rPr>
            <a:t>6.6</a:t>
          </a:r>
          <a:r>
            <a:rPr kumimoji="1" lang="ja-JP" altLang="en-US" sz="1300">
              <a:latin typeface="ＭＳ Ｐゴシック"/>
            </a:rPr>
            <a:t>％となった。改善の要因としては、繰上償還等を除く元利償還金の減（対前年度比</a:t>
          </a:r>
          <a:r>
            <a:rPr kumimoji="1" lang="en-US" altLang="ja-JP" sz="1300">
              <a:latin typeface="ＭＳ Ｐゴシック"/>
            </a:rPr>
            <a:t>376,479</a:t>
          </a:r>
          <a:r>
            <a:rPr kumimoji="1" lang="ja-JP" altLang="en-US" sz="1300">
              <a:latin typeface="ＭＳ Ｐゴシック"/>
            </a:rPr>
            <a:t>千円減）が挙げられる。</a:t>
          </a:r>
          <a:endParaRPr kumimoji="1" lang="en-US" altLang="ja-JP" sz="1300">
            <a:latin typeface="ＭＳ Ｐゴシック"/>
          </a:endParaRPr>
        </a:p>
        <a:p>
          <a:r>
            <a:rPr kumimoji="1" lang="ja-JP" altLang="en-US" sz="1300">
              <a:latin typeface="ＭＳ Ｐゴシック"/>
            </a:rPr>
            <a:t>　今後、清掃工場等の大型事業に係る起債の償還等に伴い、比率が上昇する可能性もあるが、投資事業の整理・縮小等による新規発行市債の抑制を図り、健全な財政運営に努める。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106997</xdr:rowOff>
    </xdr:from>
    <xdr:to>
      <xdr:col>24</xdr:col>
      <xdr:colOff>558800</xdr:colOff>
      <xdr:row>44</xdr:row>
      <xdr:rowOff>62547</xdr:rowOff>
    </xdr:to>
    <xdr:cxnSp macro="">
      <xdr:nvCxnSpPr>
        <xdr:cNvPr id="372" name="直線コネクタ 371"/>
        <xdr:cNvCxnSpPr/>
      </xdr:nvCxnSpPr>
      <xdr:spPr>
        <a:xfrm flipV="1">
          <a:off x="17018000" y="627919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34624</xdr:rowOff>
    </xdr:from>
    <xdr:ext cx="762000" cy="259045"/>
    <xdr:sp macro="" textlink="">
      <xdr:nvSpPr>
        <xdr:cNvPr id="373" name="公債費負担の状況最小値テキスト"/>
        <xdr:cNvSpPr txBox="1"/>
      </xdr:nvSpPr>
      <xdr:spPr>
        <a:xfrm>
          <a:off x="17106900" y="7578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24</xdr:col>
      <xdr:colOff>469900</xdr:colOff>
      <xdr:row>44</xdr:row>
      <xdr:rowOff>62547</xdr:rowOff>
    </xdr:from>
    <xdr:to>
      <xdr:col>24</xdr:col>
      <xdr:colOff>647700</xdr:colOff>
      <xdr:row>44</xdr:row>
      <xdr:rowOff>62547</xdr:rowOff>
    </xdr:to>
    <xdr:cxnSp macro="">
      <xdr:nvCxnSpPr>
        <xdr:cNvPr id="374" name="直線コネクタ 373"/>
        <xdr:cNvCxnSpPr/>
      </xdr:nvCxnSpPr>
      <xdr:spPr>
        <a:xfrm>
          <a:off x="16929100" y="760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21924</xdr:rowOff>
    </xdr:from>
    <xdr:ext cx="762000" cy="259045"/>
    <xdr:sp macro="" textlink="">
      <xdr:nvSpPr>
        <xdr:cNvPr id="375" name="公債費負担の状況最大値テキスト"/>
        <xdr:cNvSpPr txBox="1"/>
      </xdr:nvSpPr>
      <xdr:spPr>
        <a:xfrm>
          <a:off x="17106900" y="602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106997</xdr:rowOff>
    </xdr:from>
    <xdr:to>
      <xdr:col>24</xdr:col>
      <xdr:colOff>647700</xdr:colOff>
      <xdr:row>36</xdr:row>
      <xdr:rowOff>106997</xdr:rowOff>
    </xdr:to>
    <xdr:cxnSp macro="">
      <xdr:nvCxnSpPr>
        <xdr:cNvPr id="376" name="直線コネクタ 375"/>
        <xdr:cNvCxnSpPr/>
      </xdr:nvCxnSpPr>
      <xdr:spPr>
        <a:xfrm>
          <a:off x="16929100" y="627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93345</xdr:rowOff>
    </xdr:from>
    <xdr:to>
      <xdr:col>24</xdr:col>
      <xdr:colOff>558800</xdr:colOff>
      <xdr:row>40</xdr:row>
      <xdr:rowOff>318</xdr:rowOff>
    </xdr:to>
    <xdr:cxnSp macro="">
      <xdr:nvCxnSpPr>
        <xdr:cNvPr id="377" name="直線コネクタ 376"/>
        <xdr:cNvCxnSpPr/>
      </xdr:nvCxnSpPr>
      <xdr:spPr>
        <a:xfrm flipV="1">
          <a:off x="16179800" y="6779895"/>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16845</xdr:rowOff>
    </xdr:from>
    <xdr:ext cx="762000" cy="259045"/>
    <xdr:sp macro="" textlink="">
      <xdr:nvSpPr>
        <xdr:cNvPr id="378" name="公債費負担の状況平均値テキスト"/>
        <xdr:cNvSpPr txBox="1"/>
      </xdr:nvSpPr>
      <xdr:spPr>
        <a:xfrm>
          <a:off x="17106900" y="6531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318</xdr:rowOff>
    </xdr:from>
    <xdr:to>
      <xdr:col>24</xdr:col>
      <xdr:colOff>609600</xdr:colOff>
      <xdr:row>39</xdr:row>
      <xdr:rowOff>101918</xdr:rowOff>
    </xdr:to>
    <xdr:sp macro="" textlink="">
      <xdr:nvSpPr>
        <xdr:cNvPr id="379" name="フローチャート : 判断 378"/>
        <xdr:cNvSpPr/>
      </xdr:nvSpPr>
      <xdr:spPr>
        <a:xfrm>
          <a:off x="169672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318</xdr:rowOff>
    </xdr:from>
    <xdr:to>
      <xdr:col>23</xdr:col>
      <xdr:colOff>406400</xdr:colOff>
      <xdr:row>40</xdr:row>
      <xdr:rowOff>72707</xdr:rowOff>
    </xdr:to>
    <xdr:cxnSp macro="">
      <xdr:nvCxnSpPr>
        <xdr:cNvPr id="380" name="直線コネクタ 379"/>
        <xdr:cNvCxnSpPr/>
      </xdr:nvCxnSpPr>
      <xdr:spPr>
        <a:xfrm flipV="1">
          <a:off x="15290800" y="6858318"/>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54610</xdr:rowOff>
    </xdr:from>
    <xdr:to>
      <xdr:col>23</xdr:col>
      <xdr:colOff>457200</xdr:colOff>
      <xdr:row>39</xdr:row>
      <xdr:rowOff>156210</xdr:rowOff>
    </xdr:to>
    <xdr:sp macro="" textlink="">
      <xdr:nvSpPr>
        <xdr:cNvPr id="381" name="フローチャート : 判断 380"/>
        <xdr:cNvSpPr/>
      </xdr:nvSpPr>
      <xdr:spPr>
        <a:xfrm>
          <a:off x="16129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382" name="テキスト ボックス 381"/>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72707</xdr:rowOff>
    </xdr:from>
    <xdr:to>
      <xdr:col>22</xdr:col>
      <xdr:colOff>203200</xdr:colOff>
      <xdr:row>41</xdr:row>
      <xdr:rowOff>27940</xdr:rowOff>
    </xdr:to>
    <xdr:cxnSp macro="">
      <xdr:nvCxnSpPr>
        <xdr:cNvPr id="383" name="直線コネクタ 382"/>
        <xdr:cNvCxnSpPr/>
      </xdr:nvCxnSpPr>
      <xdr:spPr>
        <a:xfrm flipV="1">
          <a:off x="14401800" y="6930707"/>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102870</xdr:rowOff>
    </xdr:from>
    <xdr:to>
      <xdr:col>22</xdr:col>
      <xdr:colOff>254000</xdr:colOff>
      <xdr:row>40</xdr:row>
      <xdr:rowOff>33020</xdr:rowOff>
    </xdr:to>
    <xdr:sp macro="" textlink="">
      <xdr:nvSpPr>
        <xdr:cNvPr id="384" name="フローチャート : 判断 383"/>
        <xdr:cNvSpPr/>
      </xdr:nvSpPr>
      <xdr:spPr>
        <a:xfrm>
          <a:off x="15240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385" name="テキスト ボックス 384"/>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27940</xdr:rowOff>
    </xdr:from>
    <xdr:to>
      <xdr:col>21</xdr:col>
      <xdr:colOff>0</xdr:colOff>
      <xdr:row>41</xdr:row>
      <xdr:rowOff>76200</xdr:rowOff>
    </xdr:to>
    <xdr:cxnSp macro="">
      <xdr:nvCxnSpPr>
        <xdr:cNvPr id="386" name="直線コネクタ 385"/>
        <xdr:cNvCxnSpPr/>
      </xdr:nvCxnSpPr>
      <xdr:spPr>
        <a:xfrm flipV="1">
          <a:off x="13512800" y="70573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7" name="フローチャート : 判断 386"/>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8" name="テキスト ボックス 387"/>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89" name="フローチャート : 判断 388"/>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137177</xdr:rowOff>
    </xdr:from>
    <xdr:ext cx="762000" cy="259045"/>
    <xdr:sp macro="" textlink="">
      <xdr:nvSpPr>
        <xdr:cNvPr id="390" name="テキスト ボックス 389"/>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42545</xdr:rowOff>
    </xdr:from>
    <xdr:to>
      <xdr:col>24</xdr:col>
      <xdr:colOff>609600</xdr:colOff>
      <xdr:row>39</xdr:row>
      <xdr:rowOff>144145</xdr:rowOff>
    </xdr:to>
    <xdr:sp macro="" textlink="">
      <xdr:nvSpPr>
        <xdr:cNvPr id="396" name="円/楕円 395"/>
        <xdr:cNvSpPr/>
      </xdr:nvSpPr>
      <xdr:spPr>
        <a:xfrm>
          <a:off x="169672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14622</xdr:rowOff>
    </xdr:from>
    <xdr:ext cx="762000" cy="259045"/>
    <xdr:sp macro="" textlink="">
      <xdr:nvSpPr>
        <xdr:cNvPr id="397" name="公債費負担の状況該当値テキスト"/>
        <xdr:cNvSpPr txBox="1"/>
      </xdr:nvSpPr>
      <xdr:spPr>
        <a:xfrm>
          <a:off x="17106900" y="670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120968</xdr:rowOff>
    </xdr:from>
    <xdr:to>
      <xdr:col>23</xdr:col>
      <xdr:colOff>457200</xdr:colOff>
      <xdr:row>40</xdr:row>
      <xdr:rowOff>51118</xdr:rowOff>
    </xdr:to>
    <xdr:sp macro="" textlink="">
      <xdr:nvSpPr>
        <xdr:cNvPr id="398" name="円/楕円 397"/>
        <xdr:cNvSpPr/>
      </xdr:nvSpPr>
      <xdr:spPr>
        <a:xfrm>
          <a:off x="16129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35895</xdr:rowOff>
    </xdr:from>
    <xdr:ext cx="736600" cy="259045"/>
    <xdr:sp macro="" textlink="">
      <xdr:nvSpPr>
        <xdr:cNvPr id="399" name="テキスト ボックス 398"/>
        <xdr:cNvSpPr txBox="1"/>
      </xdr:nvSpPr>
      <xdr:spPr>
        <a:xfrm>
          <a:off x="15798800" y="6893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21907</xdr:rowOff>
    </xdr:from>
    <xdr:to>
      <xdr:col>22</xdr:col>
      <xdr:colOff>254000</xdr:colOff>
      <xdr:row>40</xdr:row>
      <xdr:rowOff>123507</xdr:rowOff>
    </xdr:to>
    <xdr:sp macro="" textlink="">
      <xdr:nvSpPr>
        <xdr:cNvPr id="400" name="円/楕円 399"/>
        <xdr:cNvSpPr/>
      </xdr:nvSpPr>
      <xdr:spPr>
        <a:xfrm>
          <a:off x="152400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108284</xdr:rowOff>
    </xdr:from>
    <xdr:ext cx="762000" cy="259045"/>
    <xdr:sp macro="" textlink="">
      <xdr:nvSpPr>
        <xdr:cNvPr id="401" name="テキスト ボックス 400"/>
        <xdr:cNvSpPr txBox="1"/>
      </xdr:nvSpPr>
      <xdr:spPr>
        <a:xfrm>
          <a:off x="14909800" y="69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148590</xdr:rowOff>
    </xdr:from>
    <xdr:to>
      <xdr:col>21</xdr:col>
      <xdr:colOff>50800</xdr:colOff>
      <xdr:row>41</xdr:row>
      <xdr:rowOff>78740</xdr:rowOff>
    </xdr:to>
    <xdr:sp macro="" textlink="">
      <xdr:nvSpPr>
        <xdr:cNvPr id="402" name="円/楕円 401"/>
        <xdr:cNvSpPr/>
      </xdr:nvSpPr>
      <xdr:spPr>
        <a:xfrm>
          <a:off x="14351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403" name="テキスト ボックス 402"/>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404" name="円/楕円 403"/>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405" name="テキスト ボックス 404"/>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将来負担比率が０となり、前年度と比較して大幅な改善となった。改善の要因としては、公営企業債等繰入見込額の減（対前年度比</a:t>
          </a:r>
          <a:r>
            <a:rPr kumimoji="1" lang="en-US" altLang="ja-JP" sz="1300">
              <a:latin typeface="ＭＳ Ｐゴシック"/>
            </a:rPr>
            <a:t>925,739</a:t>
          </a:r>
          <a:r>
            <a:rPr kumimoji="1" lang="ja-JP" altLang="en-US" sz="1300">
              <a:latin typeface="ＭＳ Ｐゴシック"/>
            </a:rPr>
            <a:t>千円減）、退職手当負担見込額の減（対前年度比</a:t>
          </a:r>
          <a:r>
            <a:rPr kumimoji="1" lang="en-US" altLang="ja-JP" sz="1300">
              <a:latin typeface="ＭＳ Ｐゴシック"/>
            </a:rPr>
            <a:t>565,739</a:t>
          </a:r>
          <a:r>
            <a:rPr kumimoji="1" lang="ja-JP" altLang="en-US" sz="1300">
              <a:latin typeface="ＭＳ Ｐゴシック"/>
            </a:rPr>
            <a:t>千円減）、充当可能基金の増（対前年度比</a:t>
          </a:r>
          <a:r>
            <a:rPr kumimoji="1" lang="en-US" altLang="ja-JP" sz="1300">
              <a:latin typeface="ＭＳ Ｐゴシック"/>
            </a:rPr>
            <a:t>2,854,993</a:t>
          </a:r>
          <a:r>
            <a:rPr kumimoji="1" lang="ja-JP" altLang="en-US" sz="1300">
              <a:latin typeface="ＭＳ Ｐゴシック"/>
            </a:rPr>
            <a:t>千円増）等が挙げられる。</a:t>
          </a:r>
          <a:endParaRPr kumimoji="1" lang="en-US" altLang="ja-JP" sz="1300">
            <a:latin typeface="ＭＳ Ｐゴシック"/>
          </a:endParaRPr>
        </a:p>
        <a:p>
          <a:r>
            <a:rPr kumimoji="1" lang="ja-JP" altLang="en-US" sz="1300">
              <a:latin typeface="ＭＳ Ｐゴシック"/>
            </a:rPr>
            <a:t>　今後も、計画的な行財政改革を推進し、健全な財政運営に努める。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2413</xdr:rowOff>
    </xdr:from>
    <xdr:to>
      <xdr:col>24</xdr:col>
      <xdr:colOff>558800</xdr:colOff>
      <xdr:row>22</xdr:row>
      <xdr:rowOff>46165</xdr:rowOff>
    </xdr:to>
    <xdr:cxnSp macro="">
      <xdr:nvCxnSpPr>
        <xdr:cNvPr id="430" name="直線コネクタ 429"/>
        <xdr:cNvCxnSpPr/>
      </xdr:nvCxnSpPr>
      <xdr:spPr>
        <a:xfrm flipV="1">
          <a:off x="17018000" y="2574163"/>
          <a:ext cx="0" cy="12439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18242</xdr:rowOff>
    </xdr:from>
    <xdr:ext cx="762000" cy="259045"/>
    <xdr:sp macro="" textlink="">
      <xdr:nvSpPr>
        <xdr:cNvPr id="431" name="将来負担の状況最小値テキスト"/>
        <xdr:cNvSpPr txBox="1"/>
      </xdr:nvSpPr>
      <xdr:spPr>
        <a:xfrm>
          <a:off x="17106900" y="379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24</xdr:col>
      <xdr:colOff>469900</xdr:colOff>
      <xdr:row>22</xdr:row>
      <xdr:rowOff>46165</xdr:rowOff>
    </xdr:from>
    <xdr:to>
      <xdr:col>24</xdr:col>
      <xdr:colOff>647700</xdr:colOff>
      <xdr:row>22</xdr:row>
      <xdr:rowOff>46165</xdr:rowOff>
    </xdr:to>
    <xdr:cxnSp macro="">
      <xdr:nvCxnSpPr>
        <xdr:cNvPr id="432" name="直線コネクタ 431"/>
        <xdr:cNvCxnSpPr/>
      </xdr:nvCxnSpPr>
      <xdr:spPr>
        <a:xfrm>
          <a:off x="16929100" y="38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88790</xdr:rowOff>
    </xdr:from>
    <xdr:ext cx="762000" cy="259045"/>
    <xdr:sp macro="" textlink="">
      <xdr:nvSpPr>
        <xdr:cNvPr id="433" name="将来負担の状況最大値テキスト"/>
        <xdr:cNvSpPr txBox="1"/>
      </xdr:nvSpPr>
      <xdr:spPr>
        <a:xfrm>
          <a:off x="17106900" y="23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15</xdr:row>
      <xdr:rowOff>2413</xdr:rowOff>
    </xdr:from>
    <xdr:to>
      <xdr:col>24</xdr:col>
      <xdr:colOff>647700</xdr:colOff>
      <xdr:row>15</xdr:row>
      <xdr:rowOff>2413</xdr:rowOff>
    </xdr:to>
    <xdr:cxnSp macro="">
      <xdr:nvCxnSpPr>
        <xdr:cNvPr id="434" name="直線コネクタ 433"/>
        <xdr:cNvCxnSpPr/>
      </xdr:nvCxnSpPr>
      <xdr:spPr>
        <a:xfrm>
          <a:off x="16929100" y="257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15</xdr:row>
      <xdr:rowOff>65151</xdr:rowOff>
    </xdr:from>
    <xdr:to>
      <xdr:col>23</xdr:col>
      <xdr:colOff>406400</xdr:colOff>
      <xdr:row>16</xdr:row>
      <xdr:rowOff>30036</xdr:rowOff>
    </xdr:to>
    <xdr:cxnSp macro="">
      <xdr:nvCxnSpPr>
        <xdr:cNvPr id="435" name="直線コネクタ 434"/>
        <xdr:cNvCxnSpPr/>
      </xdr:nvCxnSpPr>
      <xdr:spPr>
        <a:xfrm flipV="1">
          <a:off x="15290800" y="2636901"/>
          <a:ext cx="889000" cy="13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117937</xdr:rowOff>
    </xdr:from>
    <xdr:ext cx="762000" cy="259045"/>
    <xdr:sp macro="" textlink="">
      <xdr:nvSpPr>
        <xdr:cNvPr id="436" name="将来負担の状況平均値テキスト"/>
        <xdr:cNvSpPr txBox="1"/>
      </xdr:nvSpPr>
      <xdr:spPr>
        <a:xfrm>
          <a:off x="17106900" y="268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145860</xdr:rowOff>
    </xdr:from>
    <xdr:to>
      <xdr:col>24</xdr:col>
      <xdr:colOff>609600</xdr:colOff>
      <xdr:row>16</xdr:row>
      <xdr:rowOff>76010</xdr:rowOff>
    </xdr:to>
    <xdr:sp macro="" textlink="">
      <xdr:nvSpPr>
        <xdr:cNvPr id="437" name="フローチャート : 判断 436"/>
        <xdr:cNvSpPr/>
      </xdr:nvSpPr>
      <xdr:spPr>
        <a:xfrm>
          <a:off x="16967200" y="271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16</xdr:row>
      <xdr:rowOff>30036</xdr:rowOff>
    </xdr:from>
    <xdr:to>
      <xdr:col>22</xdr:col>
      <xdr:colOff>203200</xdr:colOff>
      <xdr:row>16</xdr:row>
      <xdr:rowOff>49339</xdr:rowOff>
    </xdr:to>
    <xdr:cxnSp macro="">
      <xdr:nvCxnSpPr>
        <xdr:cNvPr id="438" name="直線コネクタ 437"/>
        <xdr:cNvCxnSpPr/>
      </xdr:nvCxnSpPr>
      <xdr:spPr>
        <a:xfrm flipV="1">
          <a:off x="14401800" y="2773236"/>
          <a:ext cx="8890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31115</xdr:rowOff>
    </xdr:from>
    <xdr:to>
      <xdr:col>23</xdr:col>
      <xdr:colOff>457200</xdr:colOff>
      <xdr:row>16</xdr:row>
      <xdr:rowOff>132715</xdr:rowOff>
    </xdr:to>
    <xdr:sp macro="" textlink="">
      <xdr:nvSpPr>
        <xdr:cNvPr id="439" name="フローチャート : 判断 438"/>
        <xdr:cNvSpPr/>
      </xdr:nvSpPr>
      <xdr:spPr>
        <a:xfrm>
          <a:off x="16129000" y="277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117492</xdr:rowOff>
    </xdr:from>
    <xdr:ext cx="736600" cy="259045"/>
    <xdr:sp macro="" textlink="">
      <xdr:nvSpPr>
        <xdr:cNvPr id="440" name="テキスト ボックス 439"/>
        <xdr:cNvSpPr txBox="1"/>
      </xdr:nvSpPr>
      <xdr:spPr>
        <a:xfrm>
          <a:off x="15798800" y="2860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49339</xdr:rowOff>
    </xdr:from>
    <xdr:to>
      <xdr:col>21</xdr:col>
      <xdr:colOff>0</xdr:colOff>
      <xdr:row>16</xdr:row>
      <xdr:rowOff>144653</xdr:rowOff>
    </xdr:to>
    <xdr:cxnSp macro="">
      <xdr:nvCxnSpPr>
        <xdr:cNvPr id="441" name="直線コネクタ 440"/>
        <xdr:cNvCxnSpPr/>
      </xdr:nvCxnSpPr>
      <xdr:spPr>
        <a:xfrm flipV="1">
          <a:off x="13512800" y="2792539"/>
          <a:ext cx="889000" cy="9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98076</xdr:rowOff>
    </xdr:from>
    <xdr:to>
      <xdr:col>22</xdr:col>
      <xdr:colOff>254000</xdr:colOff>
      <xdr:row>17</xdr:row>
      <xdr:rowOff>28226</xdr:rowOff>
    </xdr:to>
    <xdr:sp macro="" textlink="">
      <xdr:nvSpPr>
        <xdr:cNvPr id="442" name="フローチャート : 判断 441"/>
        <xdr:cNvSpPr/>
      </xdr:nvSpPr>
      <xdr:spPr>
        <a:xfrm>
          <a:off x="15240000" y="28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13003</xdr:rowOff>
    </xdr:from>
    <xdr:ext cx="762000" cy="259045"/>
    <xdr:sp macro="" textlink="">
      <xdr:nvSpPr>
        <xdr:cNvPr id="443" name="テキスト ボックス 442"/>
        <xdr:cNvSpPr txBox="1"/>
      </xdr:nvSpPr>
      <xdr:spPr>
        <a:xfrm>
          <a:off x="14909800" y="2927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144399</xdr:rowOff>
    </xdr:from>
    <xdr:to>
      <xdr:col>21</xdr:col>
      <xdr:colOff>50800</xdr:colOff>
      <xdr:row>18</xdr:row>
      <xdr:rowOff>74549</xdr:rowOff>
    </xdr:to>
    <xdr:sp macro="" textlink="">
      <xdr:nvSpPr>
        <xdr:cNvPr id="444" name="フローチャート : 判断 443"/>
        <xdr:cNvSpPr/>
      </xdr:nvSpPr>
      <xdr:spPr>
        <a:xfrm>
          <a:off x="14351000" y="305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59326</xdr:rowOff>
    </xdr:from>
    <xdr:ext cx="762000" cy="259045"/>
    <xdr:sp macro="" textlink="">
      <xdr:nvSpPr>
        <xdr:cNvPr id="445" name="テキスト ボックス 444"/>
        <xdr:cNvSpPr txBox="1"/>
      </xdr:nvSpPr>
      <xdr:spPr>
        <a:xfrm>
          <a:off x="14020800" y="314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49562</xdr:rowOff>
    </xdr:from>
    <xdr:to>
      <xdr:col>19</xdr:col>
      <xdr:colOff>533400</xdr:colOff>
      <xdr:row>18</xdr:row>
      <xdr:rowOff>151162</xdr:rowOff>
    </xdr:to>
    <xdr:sp macro="" textlink="">
      <xdr:nvSpPr>
        <xdr:cNvPr id="446" name="フローチャート : 判断 445"/>
        <xdr:cNvSpPr/>
      </xdr:nvSpPr>
      <xdr:spPr>
        <a:xfrm>
          <a:off x="13462000" y="31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135939</xdr:rowOff>
    </xdr:from>
    <xdr:ext cx="762000" cy="259045"/>
    <xdr:sp macro="" textlink="">
      <xdr:nvSpPr>
        <xdr:cNvPr id="447" name="テキスト ボックス 446"/>
        <xdr:cNvSpPr txBox="1"/>
      </xdr:nvSpPr>
      <xdr:spPr>
        <a:xfrm>
          <a:off x="13131800" y="322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15</xdr:row>
      <xdr:rowOff>14351</xdr:rowOff>
    </xdr:from>
    <xdr:to>
      <xdr:col>23</xdr:col>
      <xdr:colOff>457200</xdr:colOff>
      <xdr:row>15</xdr:row>
      <xdr:rowOff>115951</xdr:rowOff>
    </xdr:to>
    <xdr:sp macro="" textlink="">
      <xdr:nvSpPr>
        <xdr:cNvPr id="453" name="円/楕円 452"/>
        <xdr:cNvSpPr/>
      </xdr:nvSpPr>
      <xdr:spPr>
        <a:xfrm>
          <a:off x="16129000" y="25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126128</xdr:rowOff>
    </xdr:from>
    <xdr:ext cx="736600" cy="259045"/>
    <xdr:sp macro="" textlink="">
      <xdr:nvSpPr>
        <xdr:cNvPr id="454" name="テキスト ボックス 453"/>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150686</xdr:rowOff>
    </xdr:from>
    <xdr:to>
      <xdr:col>22</xdr:col>
      <xdr:colOff>254000</xdr:colOff>
      <xdr:row>16</xdr:row>
      <xdr:rowOff>80836</xdr:rowOff>
    </xdr:to>
    <xdr:sp macro="" textlink="">
      <xdr:nvSpPr>
        <xdr:cNvPr id="455" name="円/楕円 454"/>
        <xdr:cNvSpPr/>
      </xdr:nvSpPr>
      <xdr:spPr>
        <a:xfrm>
          <a:off x="15240000" y="272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91013</xdr:rowOff>
    </xdr:from>
    <xdr:ext cx="762000" cy="259045"/>
    <xdr:sp macro="" textlink="">
      <xdr:nvSpPr>
        <xdr:cNvPr id="456" name="テキスト ボックス 455"/>
        <xdr:cNvSpPr txBox="1"/>
      </xdr:nvSpPr>
      <xdr:spPr>
        <a:xfrm>
          <a:off x="14909800" y="249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169989</xdr:rowOff>
    </xdr:from>
    <xdr:to>
      <xdr:col>21</xdr:col>
      <xdr:colOff>50800</xdr:colOff>
      <xdr:row>16</xdr:row>
      <xdr:rowOff>100139</xdr:rowOff>
    </xdr:to>
    <xdr:sp macro="" textlink="">
      <xdr:nvSpPr>
        <xdr:cNvPr id="457" name="円/楕円 456"/>
        <xdr:cNvSpPr/>
      </xdr:nvSpPr>
      <xdr:spPr>
        <a:xfrm>
          <a:off x="14351000" y="274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110316</xdr:rowOff>
    </xdr:from>
    <xdr:ext cx="762000" cy="259045"/>
    <xdr:sp macro="" textlink="">
      <xdr:nvSpPr>
        <xdr:cNvPr id="458" name="テキスト ボックス 457"/>
        <xdr:cNvSpPr txBox="1"/>
      </xdr:nvSpPr>
      <xdr:spPr>
        <a:xfrm>
          <a:off x="14020800" y="251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93853</xdr:rowOff>
    </xdr:from>
    <xdr:to>
      <xdr:col>19</xdr:col>
      <xdr:colOff>533400</xdr:colOff>
      <xdr:row>17</xdr:row>
      <xdr:rowOff>24003</xdr:rowOff>
    </xdr:to>
    <xdr:sp macro="" textlink="">
      <xdr:nvSpPr>
        <xdr:cNvPr id="459" name="円/楕円 458"/>
        <xdr:cNvSpPr/>
      </xdr:nvSpPr>
      <xdr:spPr>
        <a:xfrm>
          <a:off x="13462000" y="28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34180</xdr:rowOff>
    </xdr:from>
    <xdr:ext cx="762000" cy="259045"/>
    <xdr:sp macro="" textlink="">
      <xdr:nvSpPr>
        <xdr:cNvPr id="460" name="テキスト ボックス 459"/>
        <xdr:cNvSpPr txBox="1"/>
      </xdr:nvSpPr>
      <xdr:spPr>
        <a:xfrm>
          <a:off x="13131800" y="2605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宮崎県都城市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170,547
169,723
653.31
78,947,279
77,357,103
1,249,350
42,363,818
75,814,403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年々改善傾向にあり、今後も職員数の適正化、民間委託の推進等に取り組み、更なる人件費の削減に努める。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58964</xdr:rowOff>
    </xdr:from>
    <xdr:to>
      <xdr:col>7</xdr:col>
      <xdr:colOff>15875</xdr:colOff>
      <xdr:row>41</xdr:row>
      <xdr:rowOff>146050</xdr:rowOff>
    </xdr:to>
    <xdr:cxnSp macro="">
      <xdr:nvCxnSpPr>
        <xdr:cNvPr id="62" name="直線コネクタ 61"/>
        <xdr:cNvCxnSpPr/>
      </xdr:nvCxnSpPr>
      <xdr:spPr>
        <a:xfrm flipV="1">
          <a:off x="4826000" y="57168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3"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4" name="直線コネクタ 63"/>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145341</xdr:rowOff>
    </xdr:from>
    <xdr:ext cx="762000" cy="259045"/>
    <xdr:sp macro="" textlink="">
      <xdr:nvSpPr>
        <xdr:cNvPr id="65" name="人件費最大値テキスト"/>
        <xdr:cNvSpPr txBox="1"/>
      </xdr:nvSpPr>
      <xdr:spPr>
        <a:xfrm>
          <a:off x="4914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58964</xdr:rowOff>
    </xdr:from>
    <xdr:to>
      <xdr:col>7</xdr:col>
      <xdr:colOff>104775</xdr:colOff>
      <xdr:row>33</xdr:row>
      <xdr:rowOff>58964</xdr:rowOff>
    </xdr:to>
    <xdr:cxnSp macro="">
      <xdr:nvCxnSpPr>
        <xdr:cNvPr id="66" name="直線コネクタ 65"/>
        <xdr:cNvCxnSpPr/>
      </xdr:nvCxnSpPr>
      <xdr:spPr>
        <a:xfrm>
          <a:off x="4737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129722</xdr:rowOff>
    </xdr:from>
    <xdr:to>
      <xdr:col>7</xdr:col>
      <xdr:colOff>15875</xdr:colOff>
      <xdr:row>36</xdr:row>
      <xdr:rowOff>45357</xdr:rowOff>
    </xdr:to>
    <xdr:cxnSp macro="">
      <xdr:nvCxnSpPr>
        <xdr:cNvPr id="67" name="直線コネクタ 66"/>
        <xdr:cNvCxnSpPr/>
      </xdr:nvCxnSpPr>
      <xdr:spPr>
        <a:xfrm flipV="1">
          <a:off x="3987800" y="6130472"/>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140805</xdr:rowOff>
    </xdr:from>
    <xdr:ext cx="762000" cy="259045"/>
    <xdr:sp macro="" textlink="">
      <xdr:nvSpPr>
        <xdr:cNvPr id="68" name="人件費平均値テキスト"/>
        <xdr:cNvSpPr txBox="1"/>
      </xdr:nvSpPr>
      <xdr:spPr>
        <a:xfrm>
          <a:off x="4914900" y="631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69" name="フローチャート : 判断 68"/>
        <xdr:cNvSpPr/>
      </xdr:nvSpPr>
      <xdr:spPr>
        <a:xfrm>
          <a:off x="47752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45357</xdr:rowOff>
    </xdr:from>
    <xdr:to>
      <xdr:col>5</xdr:col>
      <xdr:colOff>549275</xdr:colOff>
      <xdr:row>36</xdr:row>
      <xdr:rowOff>99786</xdr:rowOff>
    </xdr:to>
    <xdr:cxnSp macro="">
      <xdr:nvCxnSpPr>
        <xdr:cNvPr id="70" name="直線コネクタ 69"/>
        <xdr:cNvCxnSpPr/>
      </xdr:nvCxnSpPr>
      <xdr:spPr>
        <a:xfrm flipV="1">
          <a:off x="3098800" y="6217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1" name="フローチャート : 判断 70"/>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21062</xdr:rowOff>
    </xdr:from>
    <xdr:ext cx="736600" cy="259045"/>
    <xdr:sp macro="" textlink="">
      <xdr:nvSpPr>
        <xdr:cNvPr id="72" name="テキスト ボックス 71"/>
        <xdr:cNvSpPr txBox="1"/>
      </xdr:nvSpPr>
      <xdr:spPr>
        <a:xfrm>
          <a:off x="3606800" y="6536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99786</xdr:rowOff>
    </xdr:from>
    <xdr:to>
      <xdr:col>4</xdr:col>
      <xdr:colOff>346075</xdr:colOff>
      <xdr:row>36</xdr:row>
      <xdr:rowOff>154214</xdr:rowOff>
    </xdr:to>
    <xdr:cxnSp macro="">
      <xdr:nvCxnSpPr>
        <xdr:cNvPr id="73" name="直線コネクタ 72"/>
        <xdr:cNvCxnSpPr/>
      </xdr:nvCxnSpPr>
      <xdr:spPr>
        <a:xfrm flipV="1">
          <a:off x="2209800" y="62719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10885</xdr:rowOff>
    </xdr:from>
    <xdr:to>
      <xdr:col>4</xdr:col>
      <xdr:colOff>396875</xdr:colOff>
      <xdr:row>38</xdr:row>
      <xdr:rowOff>112485</xdr:rowOff>
    </xdr:to>
    <xdr:sp macro="" textlink="">
      <xdr:nvSpPr>
        <xdr:cNvPr id="74" name="フローチャート : 判断 73"/>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97262</xdr:rowOff>
    </xdr:from>
    <xdr:ext cx="762000" cy="259045"/>
    <xdr:sp macro="" textlink="">
      <xdr:nvSpPr>
        <xdr:cNvPr id="75" name="テキスト ボックス 74"/>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154214</xdr:rowOff>
    </xdr:from>
    <xdr:to>
      <xdr:col>3</xdr:col>
      <xdr:colOff>142875</xdr:colOff>
      <xdr:row>38</xdr:row>
      <xdr:rowOff>18143</xdr:rowOff>
    </xdr:to>
    <xdr:cxnSp macro="">
      <xdr:nvCxnSpPr>
        <xdr:cNvPr id="76" name="直線コネクタ 75"/>
        <xdr:cNvCxnSpPr/>
      </xdr:nvCxnSpPr>
      <xdr:spPr>
        <a:xfrm flipV="1">
          <a:off x="1320800" y="6326414"/>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51707</xdr:rowOff>
    </xdr:from>
    <xdr:to>
      <xdr:col>3</xdr:col>
      <xdr:colOff>193675</xdr:colOff>
      <xdr:row>37</xdr:row>
      <xdr:rowOff>153307</xdr:rowOff>
    </xdr:to>
    <xdr:sp macro="" textlink="">
      <xdr:nvSpPr>
        <xdr:cNvPr id="77" name="フローチャート : 判断 76"/>
        <xdr:cNvSpPr/>
      </xdr:nvSpPr>
      <xdr:spPr>
        <a:xfrm>
          <a:off x="2159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138084</xdr:rowOff>
    </xdr:from>
    <xdr:ext cx="762000" cy="259045"/>
    <xdr:sp macro="" textlink="">
      <xdr:nvSpPr>
        <xdr:cNvPr id="78" name="テキスト ボックス 77"/>
        <xdr:cNvSpPr txBox="1"/>
      </xdr:nvSpPr>
      <xdr:spPr>
        <a:xfrm>
          <a:off x="1828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65315</xdr:rowOff>
    </xdr:from>
    <xdr:to>
      <xdr:col>1</xdr:col>
      <xdr:colOff>676275</xdr:colOff>
      <xdr:row>38</xdr:row>
      <xdr:rowOff>166915</xdr:rowOff>
    </xdr:to>
    <xdr:sp macro="" textlink="">
      <xdr:nvSpPr>
        <xdr:cNvPr id="79" name="フローチャート : 判断 78"/>
        <xdr:cNvSpPr/>
      </xdr:nvSpPr>
      <xdr:spPr>
        <a:xfrm>
          <a:off x="1270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151692</xdr:rowOff>
    </xdr:from>
    <xdr:ext cx="762000" cy="259045"/>
    <xdr:sp macro="" textlink="">
      <xdr:nvSpPr>
        <xdr:cNvPr id="80" name="テキスト ボックス 79"/>
        <xdr:cNvSpPr txBox="1"/>
      </xdr:nvSpPr>
      <xdr:spPr>
        <a:xfrm>
          <a:off x="939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78922</xdr:rowOff>
    </xdr:from>
    <xdr:to>
      <xdr:col>7</xdr:col>
      <xdr:colOff>66675</xdr:colOff>
      <xdr:row>36</xdr:row>
      <xdr:rowOff>9072</xdr:rowOff>
    </xdr:to>
    <xdr:sp macro="" textlink="">
      <xdr:nvSpPr>
        <xdr:cNvPr id="86" name="円/楕円 85"/>
        <xdr:cNvSpPr/>
      </xdr:nvSpPr>
      <xdr:spPr>
        <a:xfrm>
          <a:off x="47752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95449</xdr:rowOff>
    </xdr:from>
    <xdr:ext cx="762000" cy="259045"/>
    <xdr:sp macro="" textlink="">
      <xdr:nvSpPr>
        <xdr:cNvPr id="87" name="人件費該当値テキスト"/>
        <xdr:cNvSpPr txBox="1"/>
      </xdr:nvSpPr>
      <xdr:spPr>
        <a:xfrm>
          <a:off x="49149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166007</xdr:rowOff>
    </xdr:from>
    <xdr:to>
      <xdr:col>5</xdr:col>
      <xdr:colOff>600075</xdr:colOff>
      <xdr:row>36</xdr:row>
      <xdr:rowOff>96157</xdr:rowOff>
    </xdr:to>
    <xdr:sp macro="" textlink="">
      <xdr:nvSpPr>
        <xdr:cNvPr id="88" name="円/楕円 87"/>
        <xdr:cNvSpPr/>
      </xdr:nvSpPr>
      <xdr:spPr>
        <a:xfrm>
          <a:off x="3937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106334</xdr:rowOff>
    </xdr:from>
    <xdr:ext cx="736600" cy="259045"/>
    <xdr:sp macro="" textlink="">
      <xdr:nvSpPr>
        <xdr:cNvPr id="89" name="テキスト ボックス 88"/>
        <xdr:cNvSpPr txBox="1"/>
      </xdr:nvSpPr>
      <xdr:spPr>
        <a:xfrm>
          <a:off x="3606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48986</xdr:rowOff>
    </xdr:from>
    <xdr:to>
      <xdr:col>4</xdr:col>
      <xdr:colOff>396875</xdr:colOff>
      <xdr:row>36</xdr:row>
      <xdr:rowOff>150586</xdr:rowOff>
    </xdr:to>
    <xdr:sp macro="" textlink="">
      <xdr:nvSpPr>
        <xdr:cNvPr id="90" name="円/楕円 89"/>
        <xdr:cNvSpPr/>
      </xdr:nvSpPr>
      <xdr:spPr>
        <a:xfrm>
          <a:off x="3048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160763</xdr:rowOff>
    </xdr:from>
    <xdr:ext cx="762000" cy="259045"/>
    <xdr:sp macro="" textlink="">
      <xdr:nvSpPr>
        <xdr:cNvPr id="91" name="テキスト ボックス 90"/>
        <xdr:cNvSpPr txBox="1"/>
      </xdr:nvSpPr>
      <xdr:spPr>
        <a:xfrm>
          <a:off x="2717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103414</xdr:rowOff>
    </xdr:from>
    <xdr:to>
      <xdr:col>3</xdr:col>
      <xdr:colOff>193675</xdr:colOff>
      <xdr:row>37</xdr:row>
      <xdr:rowOff>33564</xdr:rowOff>
    </xdr:to>
    <xdr:sp macro="" textlink="">
      <xdr:nvSpPr>
        <xdr:cNvPr id="92" name="円/楕円 91"/>
        <xdr:cNvSpPr/>
      </xdr:nvSpPr>
      <xdr:spPr>
        <a:xfrm>
          <a:off x="2159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43741</xdr:rowOff>
    </xdr:from>
    <xdr:ext cx="762000" cy="259045"/>
    <xdr:sp macro="" textlink="">
      <xdr:nvSpPr>
        <xdr:cNvPr id="93" name="テキスト ボックス 92"/>
        <xdr:cNvSpPr txBox="1"/>
      </xdr:nvSpPr>
      <xdr:spPr>
        <a:xfrm>
          <a:off x="1828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94" name="円/楕円 93"/>
        <xdr:cNvSpPr/>
      </xdr:nvSpPr>
      <xdr:spPr>
        <a:xfrm>
          <a:off x="1270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79120</xdr:rowOff>
    </xdr:from>
    <xdr:ext cx="762000" cy="259045"/>
    <xdr:sp macro="" textlink="">
      <xdr:nvSpPr>
        <xdr:cNvPr id="95" name="テキスト ボックス 94"/>
        <xdr:cNvSpPr txBox="1"/>
      </xdr:nvSpPr>
      <xdr:spPr>
        <a:xfrm>
          <a:off x="939800" y="62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a:t>
          </a:r>
          <a:r>
            <a:rPr kumimoji="1" lang="en-US" altLang="ja-JP" sz="1300">
              <a:latin typeface="ＭＳ Ｐゴシック"/>
            </a:rPr>
            <a:t>3</a:t>
          </a:r>
          <a:r>
            <a:rPr kumimoji="1" lang="ja-JP" altLang="en-US" sz="1300">
              <a:latin typeface="ＭＳ Ｐゴシック"/>
            </a:rPr>
            <a:t>ヵ年は類似団体平均を上回ってはいるが、今後、業務の民間委託化が進んだ場合は、人件費が減少し、物件費の上昇が見込まれるため、引き続き、経常的な物件費の圧縮に努める。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10" name="直線コネクタ 109"/>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1" name="テキスト ボックス 110"/>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4" name="直線コネクタ 113"/>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5" name="テキスト ボックス 114"/>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104140</xdr:rowOff>
    </xdr:from>
    <xdr:to>
      <xdr:col>24</xdr:col>
      <xdr:colOff>31750</xdr:colOff>
      <xdr:row>21</xdr:row>
      <xdr:rowOff>69850</xdr:rowOff>
    </xdr:to>
    <xdr:cxnSp macro="">
      <xdr:nvCxnSpPr>
        <xdr:cNvPr id="119" name="直線コネクタ 118"/>
        <xdr:cNvCxnSpPr/>
      </xdr:nvCxnSpPr>
      <xdr:spPr>
        <a:xfrm flipV="1">
          <a:off x="16510000" y="233299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0"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1" name="直線コネクタ 120"/>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19067</xdr:rowOff>
    </xdr:from>
    <xdr:ext cx="762000" cy="259045"/>
    <xdr:sp macro="" textlink="">
      <xdr:nvSpPr>
        <xdr:cNvPr id="122" name="物件費最大値テキスト"/>
        <xdr:cNvSpPr txBox="1"/>
      </xdr:nvSpPr>
      <xdr:spPr>
        <a:xfrm>
          <a:off x="16598900" y="2076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23</xdr:col>
      <xdr:colOff>628650</xdr:colOff>
      <xdr:row>13</xdr:row>
      <xdr:rowOff>104140</xdr:rowOff>
    </xdr:from>
    <xdr:to>
      <xdr:col>24</xdr:col>
      <xdr:colOff>120650</xdr:colOff>
      <xdr:row>13</xdr:row>
      <xdr:rowOff>104140</xdr:rowOff>
    </xdr:to>
    <xdr:cxnSp macro="">
      <xdr:nvCxnSpPr>
        <xdr:cNvPr id="123" name="直線コネクタ 122"/>
        <xdr:cNvCxnSpPr/>
      </xdr:nvCxnSpPr>
      <xdr:spPr>
        <a:xfrm>
          <a:off x="16421100" y="233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41275</xdr:rowOff>
    </xdr:from>
    <xdr:to>
      <xdr:col>24</xdr:col>
      <xdr:colOff>31750</xdr:colOff>
      <xdr:row>15</xdr:row>
      <xdr:rowOff>81280</xdr:rowOff>
    </xdr:to>
    <xdr:cxnSp macro="">
      <xdr:nvCxnSpPr>
        <xdr:cNvPr id="124" name="直線コネクタ 123"/>
        <xdr:cNvCxnSpPr/>
      </xdr:nvCxnSpPr>
      <xdr:spPr>
        <a:xfrm>
          <a:off x="15671800" y="26130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93997</xdr:rowOff>
    </xdr:from>
    <xdr:ext cx="762000" cy="259045"/>
    <xdr:sp macro="" textlink="">
      <xdr:nvSpPr>
        <xdr:cNvPr id="125" name="物件費平均値テキスト"/>
        <xdr:cNvSpPr txBox="1"/>
      </xdr:nvSpPr>
      <xdr:spPr>
        <a:xfrm>
          <a:off x="16598900" y="266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121920</xdr:rowOff>
    </xdr:from>
    <xdr:to>
      <xdr:col>24</xdr:col>
      <xdr:colOff>82550</xdr:colOff>
      <xdr:row>16</xdr:row>
      <xdr:rowOff>52070</xdr:rowOff>
    </xdr:to>
    <xdr:sp macro="" textlink="">
      <xdr:nvSpPr>
        <xdr:cNvPr id="126" name="フローチャート : 判断 125"/>
        <xdr:cNvSpPr/>
      </xdr:nvSpPr>
      <xdr:spPr>
        <a:xfrm>
          <a:off x="164592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144145</xdr:rowOff>
    </xdr:from>
    <xdr:to>
      <xdr:col>22</xdr:col>
      <xdr:colOff>565150</xdr:colOff>
      <xdr:row>15</xdr:row>
      <xdr:rowOff>41275</xdr:rowOff>
    </xdr:to>
    <xdr:cxnSp macro="">
      <xdr:nvCxnSpPr>
        <xdr:cNvPr id="127" name="直線コネクタ 126"/>
        <xdr:cNvCxnSpPr/>
      </xdr:nvCxnSpPr>
      <xdr:spPr>
        <a:xfrm>
          <a:off x="14782800" y="254444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93345</xdr:rowOff>
    </xdr:from>
    <xdr:to>
      <xdr:col>22</xdr:col>
      <xdr:colOff>615950</xdr:colOff>
      <xdr:row>16</xdr:row>
      <xdr:rowOff>23495</xdr:rowOff>
    </xdr:to>
    <xdr:sp macro="" textlink="">
      <xdr:nvSpPr>
        <xdr:cNvPr id="128" name="フローチャート : 判断 127"/>
        <xdr:cNvSpPr/>
      </xdr:nvSpPr>
      <xdr:spPr>
        <a:xfrm>
          <a:off x="15621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8272</xdr:rowOff>
    </xdr:from>
    <xdr:ext cx="736600" cy="259045"/>
    <xdr:sp macro="" textlink="">
      <xdr:nvSpPr>
        <xdr:cNvPr id="129" name="テキスト ボックス 128"/>
        <xdr:cNvSpPr txBox="1"/>
      </xdr:nvSpPr>
      <xdr:spPr>
        <a:xfrm>
          <a:off x="15290800" y="275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144145</xdr:rowOff>
    </xdr:from>
    <xdr:to>
      <xdr:col>21</xdr:col>
      <xdr:colOff>361950</xdr:colOff>
      <xdr:row>14</xdr:row>
      <xdr:rowOff>144145</xdr:rowOff>
    </xdr:to>
    <xdr:cxnSp macro="">
      <xdr:nvCxnSpPr>
        <xdr:cNvPr id="130" name="直線コネクタ 129"/>
        <xdr:cNvCxnSpPr/>
      </xdr:nvCxnSpPr>
      <xdr:spPr>
        <a:xfrm>
          <a:off x="13893800" y="25444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70485</xdr:rowOff>
    </xdr:from>
    <xdr:to>
      <xdr:col>21</xdr:col>
      <xdr:colOff>412750</xdr:colOff>
      <xdr:row>16</xdr:row>
      <xdr:rowOff>635</xdr:rowOff>
    </xdr:to>
    <xdr:sp macro="" textlink="">
      <xdr:nvSpPr>
        <xdr:cNvPr id="131" name="フローチャート : 判断 130"/>
        <xdr:cNvSpPr/>
      </xdr:nvSpPr>
      <xdr:spPr>
        <a:xfrm>
          <a:off x="14732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156862</xdr:rowOff>
    </xdr:from>
    <xdr:ext cx="762000" cy="259045"/>
    <xdr:sp macro="" textlink="">
      <xdr:nvSpPr>
        <xdr:cNvPr id="132" name="テキスト ボックス 131"/>
        <xdr:cNvSpPr txBox="1"/>
      </xdr:nvSpPr>
      <xdr:spPr>
        <a:xfrm>
          <a:off x="14401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144145</xdr:rowOff>
    </xdr:from>
    <xdr:to>
      <xdr:col>20</xdr:col>
      <xdr:colOff>158750</xdr:colOff>
      <xdr:row>15</xdr:row>
      <xdr:rowOff>1270</xdr:rowOff>
    </xdr:to>
    <xdr:cxnSp macro="">
      <xdr:nvCxnSpPr>
        <xdr:cNvPr id="133" name="直線コネクタ 132"/>
        <xdr:cNvCxnSpPr/>
      </xdr:nvCxnSpPr>
      <xdr:spPr>
        <a:xfrm flipV="1">
          <a:off x="13004800" y="25444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110490</xdr:rowOff>
    </xdr:from>
    <xdr:to>
      <xdr:col>20</xdr:col>
      <xdr:colOff>209550</xdr:colOff>
      <xdr:row>15</xdr:row>
      <xdr:rowOff>40640</xdr:rowOff>
    </xdr:to>
    <xdr:sp macro="" textlink="">
      <xdr:nvSpPr>
        <xdr:cNvPr id="134" name="フローチャート : 判断 133"/>
        <xdr:cNvSpPr/>
      </xdr:nvSpPr>
      <xdr:spPr>
        <a:xfrm>
          <a:off x="13843000" y="251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25417</xdr:rowOff>
    </xdr:from>
    <xdr:ext cx="762000" cy="259045"/>
    <xdr:sp macro="" textlink="">
      <xdr:nvSpPr>
        <xdr:cNvPr id="135" name="テキスト ボックス 134"/>
        <xdr:cNvSpPr txBox="1"/>
      </xdr:nvSpPr>
      <xdr:spPr>
        <a:xfrm>
          <a:off x="13512800" y="259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36" name="フローチャート : 判断 135"/>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62247</xdr:rowOff>
    </xdr:from>
    <xdr:ext cx="762000" cy="259045"/>
    <xdr:sp macro="" textlink="">
      <xdr:nvSpPr>
        <xdr:cNvPr id="137" name="テキスト ボックス 136"/>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30480</xdr:rowOff>
    </xdr:from>
    <xdr:to>
      <xdr:col>24</xdr:col>
      <xdr:colOff>82550</xdr:colOff>
      <xdr:row>15</xdr:row>
      <xdr:rowOff>132080</xdr:rowOff>
    </xdr:to>
    <xdr:sp macro="" textlink="">
      <xdr:nvSpPr>
        <xdr:cNvPr id="143" name="円/楕円 142"/>
        <xdr:cNvSpPr/>
      </xdr:nvSpPr>
      <xdr:spPr>
        <a:xfrm>
          <a:off x="164592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47007</xdr:rowOff>
    </xdr:from>
    <xdr:ext cx="762000" cy="259045"/>
    <xdr:sp macro="" textlink="">
      <xdr:nvSpPr>
        <xdr:cNvPr id="144" name="物件費該当値テキスト"/>
        <xdr:cNvSpPr txBox="1"/>
      </xdr:nvSpPr>
      <xdr:spPr>
        <a:xfrm>
          <a:off x="16598900" y="24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161925</xdr:rowOff>
    </xdr:from>
    <xdr:to>
      <xdr:col>22</xdr:col>
      <xdr:colOff>615950</xdr:colOff>
      <xdr:row>15</xdr:row>
      <xdr:rowOff>92075</xdr:rowOff>
    </xdr:to>
    <xdr:sp macro="" textlink="">
      <xdr:nvSpPr>
        <xdr:cNvPr id="145" name="円/楕円 144"/>
        <xdr:cNvSpPr/>
      </xdr:nvSpPr>
      <xdr:spPr>
        <a:xfrm>
          <a:off x="15621000" y="25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102252</xdr:rowOff>
    </xdr:from>
    <xdr:ext cx="736600" cy="259045"/>
    <xdr:sp macro="" textlink="">
      <xdr:nvSpPr>
        <xdr:cNvPr id="146" name="テキスト ボックス 145"/>
        <xdr:cNvSpPr txBox="1"/>
      </xdr:nvSpPr>
      <xdr:spPr>
        <a:xfrm>
          <a:off x="15290800" y="2331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93345</xdr:rowOff>
    </xdr:from>
    <xdr:to>
      <xdr:col>21</xdr:col>
      <xdr:colOff>412750</xdr:colOff>
      <xdr:row>15</xdr:row>
      <xdr:rowOff>23495</xdr:rowOff>
    </xdr:to>
    <xdr:sp macro="" textlink="">
      <xdr:nvSpPr>
        <xdr:cNvPr id="147" name="円/楕円 146"/>
        <xdr:cNvSpPr/>
      </xdr:nvSpPr>
      <xdr:spPr>
        <a:xfrm>
          <a:off x="14732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33672</xdr:rowOff>
    </xdr:from>
    <xdr:ext cx="762000" cy="259045"/>
    <xdr:sp macro="" textlink="">
      <xdr:nvSpPr>
        <xdr:cNvPr id="148" name="テキスト ボックス 147"/>
        <xdr:cNvSpPr txBox="1"/>
      </xdr:nvSpPr>
      <xdr:spPr>
        <a:xfrm>
          <a:off x="14401800" y="22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93345</xdr:rowOff>
    </xdr:from>
    <xdr:to>
      <xdr:col>20</xdr:col>
      <xdr:colOff>209550</xdr:colOff>
      <xdr:row>15</xdr:row>
      <xdr:rowOff>23495</xdr:rowOff>
    </xdr:to>
    <xdr:sp macro="" textlink="">
      <xdr:nvSpPr>
        <xdr:cNvPr id="149" name="円/楕円 148"/>
        <xdr:cNvSpPr/>
      </xdr:nvSpPr>
      <xdr:spPr>
        <a:xfrm>
          <a:off x="13843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33672</xdr:rowOff>
    </xdr:from>
    <xdr:ext cx="762000" cy="259045"/>
    <xdr:sp macro="" textlink="">
      <xdr:nvSpPr>
        <xdr:cNvPr id="150" name="テキスト ボックス 149"/>
        <xdr:cNvSpPr txBox="1"/>
      </xdr:nvSpPr>
      <xdr:spPr>
        <a:xfrm>
          <a:off x="13512800" y="22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1" name="円/楕円 150"/>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36847</xdr:rowOff>
    </xdr:from>
    <xdr:ext cx="762000" cy="259045"/>
    <xdr:sp macro="" textlink="">
      <xdr:nvSpPr>
        <xdr:cNvPr id="152" name="テキスト ボックス 151"/>
        <xdr:cNvSpPr txBox="1"/>
      </xdr:nvSpPr>
      <xdr:spPr>
        <a:xfrm>
          <a:off x="12623800" y="260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a:t>
          </a:r>
          <a:r>
            <a:rPr kumimoji="1" lang="en-US" altLang="ja-JP" sz="1300">
              <a:latin typeface="ＭＳ Ｐゴシック"/>
            </a:rPr>
            <a:t>3</a:t>
          </a:r>
          <a:r>
            <a:rPr kumimoji="1" lang="ja-JP" altLang="en-US" sz="1300">
              <a:latin typeface="ＭＳ Ｐゴシック"/>
            </a:rPr>
            <a:t>ヵ年は類似団体平均の近似値で推移しているが、扶助費自体は、各種福祉サービス給付費や生活保護費の増加により、増加傾向にある。</a:t>
          </a:r>
          <a:endParaRPr kumimoji="1" lang="en-US" altLang="ja-JP" sz="1300">
            <a:latin typeface="ＭＳ Ｐゴシック"/>
          </a:endParaRPr>
        </a:p>
        <a:p>
          <a:r>
            <a:rPr kumimoji="1" lang="ja-JP" altLang="en-US" sz="1300">
              <a:latin typeface="ＭＳ Ｐゴシック"/>
            </a:rPr>
            <a:t>　今後も、上記費用を中心に扶助費の増加が見込まれるため、各種審査の適正化、単独扶助費の見直し等に取り組み、扶助費の適正化に努める。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62</xdr:row>
      <xdr:rowOff>50800</xdr:rowOff>
    </xdr:to>
    <xdr:cxnSp macro="">
      <xdr:nvCxnSpPr>
        <xdr:cNvPr id="180" name="直線コネクタ 179"/>
        <xdr:cNvCxnSpPr/>
      </xdr:nvCxnSpPr>
      <xdr:spPr>
        <a:xfrm flipV="1">
          <a:off x="4826000" y="89852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22877</xdr:rowOff>
    </xdr:from>
    <xdr:ext cx="762000" cy="259045"/>
    <xdr:sp macro="" textlink="">
      <xdr:nvSpPr>
        <xdr:cNvPr id="181"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62</xdr:row>
      <xdr:rowOff>50800</xdr:rowOff>
    </xdr:from>
    <xdr:to>
      <xdr:col>7</xdr:col>
      <xdr:colOff>104775</xdr:colOff>
      <xdr:row>62</xdr:row>
      <xdr:rowOff>50800</xdr:rowOff>
    </xdr:to>
    <xdr:cxnSp macro="">
      <xdr:nvCxnSpPr>
        <xdr:cNvPr id="182" name="直線コネクタ 181"/>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3"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4" name="直線コネクタ 183"/>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127000</xdr:rowOff>
    </xdr:to>
    <xdr:cxnSp macro="">
      <xdr:nvCxnSpPr>
        <xdr:cNvPr id="185" name="直線コネクタ 184"/>
        <xdr:cNvCxnSpPr/>
      </xdr:nvCxnSpPr>
      <xdr:spPr>
        <a:xfrm flipV="1">
          <a:off x="3987800" y="9842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6"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7" name="フローチャート : 判断 186"/>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69850</xdr:rowOff>
    </xdr:from>
    <xdr:to>
      <xdr:col>5</xdr:col>
      <xdr:colOff>549275</xdr:colOff>
      <xdr:row>57</xdr:row>
      <xdr:rowOff>127000</xdr:rowOff>
    </xdr:to>
    <xdr:cxnSp macro="">
      <xdr:nvCxnSpPr>
        <xdr:cNvPr id="188" name="直線コネクタ 187"/>
        <xdr:cNvCxnSpPr/>
      </xdr:nvCxnSpPr>
      <xdr:spPr>
        <a:xfrm>
          <a:off x="3098800" y="96710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89" name="フローチャート : 判断 188"/>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90" name="テキスト ボックス 189"/>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69850</xdr:rowOff>
    </xdr:to>
    <xdr:cxnSp macro="">
      <xdr:nvCxnSpPr>
        <xdr:cNvPr id="191" name="直線コネクタ 190"/>
        <xdr:cNvCxnSpPr/>
      </xdr:nvCxnSpPr>
      <xdr:spPr>
        <a:xfrm>
          <a:off x="2209800" y="96139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57150</xdr:rowOff>
    </xdr:from>
    <xdr:to>
      <xdr:col>4</xdr:col>
      <xdr:colOff>396875</xdr:colOff>
      <xdr:row>56</xdr:row>
      <xdr:rowOff>158750</xdr:rowOff>
    </xdr:to>
    <xdr:sp macro="" textlink="">
      <xdr:nvSpPr>
        <xdr:cNvPr id="192" name="フローチャート : 判断 191"/>
        <xdr:cNvSpPr/>
      </xdr:nvSpPr>
      <xdr:spPr>
        <a:xfrm>
          <a:off x="3048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193" name="テキスト ボックス 192"/>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165100</xdr:rowOff>
    </xdr:from>
    <xdr:to>
      <xdr:col>3</xdr:col>
      <xdr:colOff>142875</xdr:colOff>
      <xdr:row>56</xdr:row>
      <xdr:rowOff>12700</xdr:rowOff>
    </xdr:to>
    <xdr:cxnSp macro="">
      <xdr:nvCxnSpPr>
        <xdr:cNvPr id="194" name="直線コネクタ 193"/>
        <xdr:cNvCxnSpPr/>
      </xdr:nvCxnSpPr>
      <xdr:spPr>
        <a:xfrm>
          <a:off x="1320800" y="9594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5" name="フローチャート : 判断 194"/>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6" name="テキスト ボックス 195"/>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7" name="フローチャート : 判断 196"/>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8" name="テキスト ボックス 197"/>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4" name="円/楕円 203"/>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05"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76200</xdr:rowOff>
    </xdr:from>
    <xdr:to>
      <xdr:col>5</xdr:col>
      <xdr:colOff>600075</xdr:colOff>
      <xdr:row>58</xdr:row>
      <xdr:rowOff>6350</xdr:rowOff>
    </xdr:to>
    <xdr:sp macro="" textlink="">
      <xdr:nvSpPr>
        <xdr:cNvPr id="206" name="円/楕円 205"/>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162577</xdr:rowOff>
    </xdr:from>
    <xdr:ext cx="736600" cy="259045"/>
    <xdr:sp macro="" textlink="">
      <xdr:nvSpPr>
        <xdr:cNvPr id="207" name="テキスト ボックス 206"/>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19050</xdr:rowOff>
    </xdr:from>
    <xdr:to>
      <xdr:col>4</xdr:col>
      <xdr:colOff>396875</xdr:colOff>
      <xdr:row>56</xdr:row>
      <xdr:rowOff>120650</xdr:rowOff>
    </xdr:to>
    <xdr:sp macro="" textlink="">
      <xdr:nvSpPr>
        <xdr:cNvPr id="208" name="円/楕円 207"/>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130827</xdr:rowOff>
    </xdr:from>
    <xdr:ext cx="762000" cy="259045"/>
    <xdr:sp macro="" textlink="">
      <xdr:nvSpPr>
        <xdr:cNvPr id="209" name="テキスト ボックス 208"/>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0" name="円/楕円 209"/>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11" name="テキスト ボックス 21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12" name="円/楕円 211"/>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13" name="テキスト ボックス 212"/>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その他の経費は、ここ数年増加傾向にある。要因としては、維持補修費と繰出金が増加していることが挙げられる。</a:t>
          </a:r>
          <a:endParaRPr kumimoji="1" lang="en-US" altLang="ja-JP" sz="1300">
            <a:latin typeface="ＭＳ Ｐゴシック"/>
          </a:endParaRPr>
        </a:p>
        <a:p>
          <a:r>
            <a:rPr kumimoji="1" lang="ja-JP" altLang="en-US" sz="1300">
              <a:latin typeface="ＭＳ Ｐゴシック"/>
            </a:rPr>
            <a:t>　繰出金は、後期高齢者医療特別会計、介護保険特別会計の伸びが特に大きい。今後、全ての特別会計において、使用料、保険料といった歳入の確保及びコスト削減を図り、繰出金の抑制に努める。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146050</xdr:rowOff>
    </xdr:to>
    <xdr:cxnSp macro="">
      <xdr:nvCxnSpPr>
        <xdr:cNvPr id="241" name="直線コネクタ 240"/>
        <xdr:cNvCxnSpPr/>
      </xdr:nvCxnSpPr>
      <xdr:spPr>
        <a:xfrm flipV="1">
          <a:off x="16510000" y="91186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118127</xdr:rowOff>
    </xdr:from>
    <xdr:ext cx="762000" cy="259045"/>
    <xdr:sp macro="" textlink="">
      <xdr:nvSpPr>
        <xdr:cNvPr id="242"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23</xdr:col>
      <xdr:colOff>628650</xdr:colOff>
      <xdr:row>61</xdr:row>
      <xdr:rowOff>146050</xdr:rowOff>
    </xdr:from>
    <xdr:to>
      <xdr:col>24</xdr:col>
      <xdr:colOff>120650</xdr:colOff>
      <xdr:row>61</xdr:row>
      <xdr:rowOff>146050</xdr:rowOff>
    </xdr:to>
    <xdr:cxnSp macro="">
      <xdr:nvCxnSpPr>
        <xdr:cNvPr id="243" name="直線コネクタ 242"/>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4"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45" name="直線コネクタ 244"/>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76200</xdr:rowOff>
    </xdr:from>
    <xdr:to>
      <xdr:col>24</xdr:col>
      <xdr:colOff>31750</xdr:colOff>
      <xdr:row>60</xdr:row>
      <xdr:rowOff>114300</xdr:rowOff>
    </xdr:to>
    <xdr:cxnSp macro="">
      <xdr:nvCxnSpPr>
        <xdr:cNvPr id="246" name="直線コネクタ 245"/>
        <xdr:cNvCxnSpPr/>
      </xdr:nvCxnSpPr>
      <xdr:spPr>
        <a:xfrm>
          <a:off x="15671800" y="10363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149877</xdr:rowOff>
    </xdr:from>
    <xdr:ext cx="762000" cy="259045"/>
    <xdr:sp macro="" textlink="">
      <xdr:nvSpPr>
        <xdr:cNvPr id="247" name="その他平均値テキスト"/>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48" name="フローチャート : 判断 247"/>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95250</xdr:rowOff>
    </xdr:from>
    <xdr:to>
      <xdr:col>22</xdr:col>
      <xdr:colOff>565150</xdr:colOff>
      <xdr:row>60</xdr:row>
      <xdr:rowOff>76200</xdr:rowOff>
    </xdr:to>
    <xdr:cxnSp macro="">
      <xdr:nvCxnSpPr>
        <xdr:cNvPr id="249" name="直線コネクタ 248"/>
        <xdr:cNvCxnSpPr/>
      </xdr:nvCxnSpPr>
      <xdr:spPr>
        <a:xfrm>
          <a:off x="14782800" y="10210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107950</xdr:rowOff>
    </xdr:from>
    <xdr:to>
      <xdr:col>22</xdr:col>
      <xdr:colOff>615950</xdr:colOff>
      <xdr:row>58</xdr:row>
      <xdr:rowOff>38100</xdr:rowOff>
    </xdr:to>
    <xdr:sp macro="" textlink="">
      <xdr:nvSpPr>
        <xdr:cNvPr id="250" name="フローチャート : 判断 249"/>
        <xdr:cNvSpPr/>
      </xdr:nvSpPr>
      <xdr:spPr>
        <a:xfrm>
          <a:off x="15621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48277</xdr:rowOff>
    </xdr:from>
    <xdr:ext cx="736600" cy="259045"/>
    <xdr:sp macro="" textlink="">
      <xdr:nvSpPr>
        <xdr:cNvPr id="251" name="テキスト ボックス 250"/>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6350</xdr:rowOff>
    </xdr:from>
    <xdr:to>
      <xdr:col>21</xdr:col>
      <xdr:colOff>361950</xdr:colOff>
      <xdr:row>59</xdr:row>
      <xdr:rowOff>95250</xdr:rowOff>
    </xdr:to>
    <xdr:cxnSp macro="">
      <xdr:nvCxnSpPr>
        <xdr:cNvPr id="252" name="直線コネクタ 251"/>
        <xdr:cNvCxnSpPr/>
      </xdr:nvCxnSpPr>
      <xdr:spPr>
        <a:xfrm>
          <a:off x="13893800" y="10121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82550</xdr:rowOff>
    </xdr:from>
    <xdr:to>
      <xdr:col>21</xdr:col>
      <xdr:colOff>412750</xdr:colOff>
      <xdr:row>58</xdr:row>
      <xdr:rowOff>12700</xdr:rowOff>
    </xdr:to>
    <xdr:sp macro="" textlink="">
      <xdr:nvSpPr>
        <xdr:cNvPr id="253" name="フローチャート : 判断 252"/>
        <xdr:cNvSpPr/>
      </xdr:nvSpPr>
      <xdr:spPr>
        <a:xfrm>
          <a:off x="14732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22877</xdr:rowOff>
    </xdr:from>
    <xdr:ext cx="762000" cy="259045"/>
    <xdr:sp macro="" textlink="">
      <xdr:nvSpPr>
        <xdr:cNvPr id="254" name="テキスト ボックス 253"/>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6350</xdr:rowOff>
    </xdr:from>
    <xdr:to>
      <xdr:col>20</xdr:col>
      <xdr:colOff>158750</xdr:colOff>
      <xdr:row>59</xdr:row>
      <xdr:rowOff>69850</xdr:rowOff>
    </xdr:to>
    <xdr:cxnSp macro="">
      <xdr:nvCxnSpPr>
        <xdr:cNvPr id="255" name="直線コネクタ 254"/>
        <xdr:cNvCxnSpPr/>
      </xdr:nvCxnSpPr>
      <xdr:spPr>
        <a:xfrm flipV="1">
          <a:off x="13004800" y="10121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38100</xdr:rowOff>
    </xdr:from>
    <xdr:to>
      <xdr:col>20</xdr:col>
      <xdr:colOff>209550</xdr:colOff>
      <xdr:row>58</xdr:row>
      <xdr:rowOff>139700</xdr:rowOff>
    </xdr:to>
    <xdr:sp macro="" textlink="">
      <xdr:nvSpPr>
        <xdr:cNvPr id="256" name="フローチャート : 判断 255"/>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149877</xdr:rowOff>
    </xdr:from>
    <xdr:ext cx="762000" cy="259045"/>
    <xdr:sp macro="" textlink="">
      <xdr:nvSpPr>
        <xdr:cNvPr id="257" name="テキスト ボックス 256"/>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58" name="フローチャート : 判断 257"/>
        <xdr:cNvSpPr/>
      </xdr:nvSpPr>
      <xdr:spPr>
        <a:xfrm>
          <a:off x="12954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16527</xdr:rowOff>
    </xdr:from>
    <xdr:ext cx="762000" cy="259045"/>
    <xdr:sp macro="" textlink="">
      <xdr:nvSpPr>
        <xdr:cNvPr id="259" name="テキスト ボックス 258"/>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60</xdr:row>
      <xdr:rowOff>63500</xdr:rowOff>
    </xdr:from>
    <xdr:to>
      <xdr:col>24</xdr:col>
      <xdr:colOff>82550</xdr:colOff>
      <xdr:row>60</xdr:row>
      <xdr:rowOff>165100</xdr:rowOff>
    </xdr:to>
    <xdr:sp macro="" textlink="">
      <xdr:nvSpPr>
        <xdr:cNvPr id="265" name="円/楕円 264"/>
        <xdr:cNvSpPr/>
      </xdr:nvSpPr>
      <xdr:spPr>
        <a:xfrm>
          <a:off x="164592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35577</xdr:rowOff>
    </xdr:from>
    <xdr:ext cx="762000" cy="259045"/>
    <xdr:sp macro="" textlink="">
      <xdr:nvSpPr>
        <xdr:cNvPr id="266" name="その他該当値テキスト"/>
        <xdr:cNvSpPr txBox="1"/>
      </xdr:nvSpPr>
      <xdr:spPr>
        <a:xfrm>
          <a:off x="165989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25400</xdr:rowOff>
    </xdr:from>
    <xdr:to>
      <xdr:col>22</xdr:col>
      <xdr:colOff>615950</xdr:colOff>
      <xdr:row>60</xdr:row>
      <xdr:rowOff>127000</xdr:rowOff>
    </xdr:to>
    <xdr:sp macro="" textlink="">
      <xdr:nvSpPr>
        <xdr:cNvPr id="267" name="円/楕円 266"/>
        <xdr:cNvSpPr/>
      </xdr:nvSpPr>
      <xdr:spPr>
        <a:xfrm>
          <a:off x="15621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111777</xdr:rowOff>
    </xdr:from>
    <xdr:ext cx="736600" cy="259045"/>
    <xdr:sp macro="" textlink="">
      <xdr:nvSpPr>
        <xdr:cNvPr id="268" name="テキスト ボックス 267"/>
        <xdr:cNvSpPr txBox="1"/>
      </xdr:nvSpPr>
      <xdr:spPr>
        <a:xfrm>
          <a:off x="15290800" y="1039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44450</xdr:rowOff>
    </xdr:from>
    <xdr:to>
      <xdr:col>21</xdr:col>
      <xdr:colOff>412750</xdr:colOff>
      <xdr:row>59</xdr:row>
      <xdr:rowOff>146050</xdr:rowOff>
    </xdr:to>
    <xdr:sp macro="" textlink="">
      <xdr:nvSpPr>
        <xdr:cNvPr id="269" name="円/楕円 268"/>
        <xdr:cNvSpPr/>
      </xdr:nvSpPr>
      <xdr:spPr>
        <a:xfrm>
          <a:off x="14732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130827</xdr:rowOff>
    </xdr:from>
    <xdr:ext cx="762000" cy="259045"/>
    <xdr:sp macro="" textlink="">
      <xdr:nvSpPr>
        <xdr:cNvPr id="270" name="テキスト ボックス 269"/>
        <xdr:cNvSpPr txBox="1"/>
      </xdr:nvSpPr>
      <xdr:spPr>
        <a:xfrm>
          <a:off x="14401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127000</xdr:rowOff>
    </xdr:from>
    <xdr:to>
      <xdr:col>20</xdr:col>
      <xdr:colOff>209550</xdr:colOff>
      <xdr:row>59</xdr:row>
      <xdr:rowOff>57150</xdr:rowOff>
    </xdr:to>
    <xdr:sp macro="" textlink="">
      <xdr:nvSpPr>
        <xdr:cNvPr id="271" name="円/楕円 270"/>
        <xdr:cNvSpPr/>
      </xdr:nvSpPr>
      <xdr:spPr>
        <a:xfrm>
          <a:off x="13843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41927</xdr:rowOff>
    </xdr:from>
    <xdr:ext cx="762000" cy="259045"/>
    <xdr:sp macro="" textlink="">
      <xdr:nvSpPr>
        <xdr:cNvPr id="272" name="テキスト ボックス 271"/>
        <xdr:cNvSpPr txBox="1"/>
      </xdr:nvSpPr>
      <xdr:spPr>
        <a:xfrm>
          <a:off x="13512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19050</xdr:rowOff>
    </xdr:from>
    <xdr:to>
      <xdr:col>19</xdr:col>
      <xdr:colOff>6350</xdr:colOff>
      <xdr:row>59</xdr:row>
      <xdr:rowOff>120650</xdr:rowOff>
    </xdr:to>
    <xdr:sp macro="" textlink="">
      <xdr:nvSpPr>
        <xdr:cNvPr id="273" name="円/楕円 272"/>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105427</xdr:rowOff>
    </xdr:from>
    <xdr:ext cx="762000" cy="259045"/>
    <xdr:sp macro="" textlink="">
      <xdr:nvSpPr>
        <xdr:cNvPr id="274" name="テキスト ボックス 273"/>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市町村合併により加入していた一部事務組合が解散したため、一部事務組合負担金等が減少し、ここ数年は、高水準を保っている。</a:t>
          </a:r>
          <a:endParaRPr kumimoji="1" lang="en-US" altLang="ja-JP" sz="1300">
            <a:latin typeface="ＭＳ Ｐゴシック"/>
          </a:endParaRPr>
        </a:p>
        <a:p>
          <a:r>
            <a:rPr kumimoji="1" lang="ja-JP" altLang="en-US" sz="1300">
              <a:latin typeface="ＭＳ Ｐゴシック"/>
            </a:rPr>
            <a:t>　今後も、補助金の見直し等を通じて、適正な状態を維持する。</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9" name="直線コネクタ 288"/>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0" name="テキスト ボックス 289"/>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1" name="直線コネクタ 290"/>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2" name="テキスト ボックス 291"/>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3" name="直線コネクタ 292"/>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4" name="テキスト ボックス 293"/>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5" name="直線コネクタ 294"/>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6" name="テキスト ボックス 295"/>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7" name="直線コネクタ 296"/>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8" name="テキスト ボックス 297"/>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xdr:rowOff>
    </xdr:from>
    <xdr:to>
      <xdr:col>24</xdr:col>
      <xdr:colOff>31750</xdr:colOff>
      <xdr:row>41</xdr:row>
      <xdr:rowOff>24130</xdr:rowOff>
    </xdr:to>
    <xdr:cxnSp macro="">
      <xdr:nvCxnSpPr>
        <xdr:cNvPr id="301" name="直線コネクタ 300"/>
        <xdr:cNvCxnSpPr/>
      </xdr:nvCxnSpPr>
      <xdr:spPr>
        <a:xfrm flipV="1">
          <a:off x="16510000" y="5842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2"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3" name="直線コネクタ 302"/>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99077</xdr:rowOff>
    </xdr:from>
    <xdr:ext cx="762000" cy="259045"/>
    <xdr:sp macro="" textlink="">
      <xdr:nvSpPr>
        <xdr:cNvPr id="304"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34</xdr:row>
      <xdr:rowOff>12700</xdr:rowOff>
    </xdr:from>
    <xdr:to>
      <xdr:col>24</xdr:col>
      <xdr:colOff>120650</xdr:colOff>
      <xdr:row>34</xdr:row>
      <xdr:rowOff>12700</xdr:rowOff>
    </xdr:to>
    <xdr:cxnSp macro="">
      <xdr:nvCxnSpPr>
        <xdr:cNvPr id="305" name="直線コネクタ 304"/>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50800</xdr:rowOff>
    </xdr:from>
    <xdr:to>
      <xdr:col>24</xdr:col>
      <xdr:colOff>31750</xdr:colOff>
      <xdr:row>34</xdr:row>
      <xdr:rowOff>50800</xdr:rowOff>
    </xdr:to>
    <xdr:cxnSp macro="">
      <xdr:nvCxnSpPr>
        <xdr:cNvPr id="306" name="直線コネクタ 305"/>
        <xdr:cNvCxnSpPr/>
      </xdr:nvCxnSpPr>
      <xdr:spPr>
        <a:xfrm>
          <a:off x="15671800" y="588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55897</xdr:rowOff>
    </xdr:from>
    <xdr:ext cx="762000" cy="259045"/>
    <xdr:sp macro="" textlink="">
      <xdr:nvSpPr>
        <xdr:cNvPr id="307" name="補助費等平均値テキスト"/>
        <xdr:cNvSpPr txBox="1"/>
      </xdr:nvSpPr>
      <xdr:spPr>
        <a:xfrm>
          <a:off x="16598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08" name="フローチャート : 判断 307"/>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50800</xdr:rowOff>
    </xdr:from>
    <xdr:to>
      <xdr:col>22</xdr:col>
      <xdr:colOff>565150</xdr:colOff>
      <xdr:row>34</xdr:row>
      <xdr:rowOff>50800</xdr:rowOff>
    </xdr:to>
    <xdr:cxnSp macro="">
      <xdr:nvCxnSpPr>
        <xdr:cNvPr id="309" name="直線コネクタ 308"/>
        <xdr:cNvCxnSpPr/>
      </xdr:nvCxnSpPr>
      <xdr:spPr>
        <a:xfrm>
          <a:off x="14782800" y="588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83820</xdr:rowOff>
    </xdr:from>
    <xdr:to>
      <xdr:col>22</xdr:col>
      <xdr:colOff>615950</xdr:colOff>
      <xdr:row>37</xdr:row>
      <xdr:rowOff>13970</xdr:rowOff>
    </xdr:to>
    <xdr:sp macro="" textlink="">
      <xdr:nvSpPr>
        <xdr:cNvPr id="310" name="フローチャート : 判断 309"/>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170197</xdr:rowOff>
    </xdr:from>
    <xdr:ext cx="736600" cy="259045"/>
    <xdr:sp macro="" textlink="">
      <xdr:nvSpPr>
        <xdr:cNvPr id="311" name="テキスト ボックス 310"/>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50800</xdr:rowOff>
    </xdr:from>
    <xdr:to>
      <xdr:col>21</xdr:col>
      <xdr:colOff>361950</xdr:colOff>
      <xdr:row>34</xdr:row>
      <xdr:rowOff>50800</xdr:rowOff>
    </xdr:to>
    <xdr:cxnSp macro="">
      <xdr:nvCxnSpPr>
        <xdr:cNvPr id="312" name="直線コネクタ 311"/>
        <xdr:cNvCxnSpPr/>
      </xdr:nvCxnSpPr>
      <xdr:spPr>
        <a:xfrm>
          <a:off x="13893800" y="588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60960</xdr:rowOff>
    </xdr:from>
    <xdr:to>
      <xdr:col>21</xdr:col>
      <xdr:colOff>412750</xdr:colOff>
      <xdr:row>36</xdr:row>
      <xdr:rowOff>162560</xdr:rowOff>
    </xdr:to>
    <xdr:sp macro="" textlink="">
      <xdr:nvSpPr>
        <xdr:cNvPr id="313" name="フローチャート : 判断 312"/>
        <xdr:cNvSpPr/>
      </xdr:nvSpPr>
      <xdr:spPr>
        <a:xfrm>
          <a:off x="14732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147337</xdr:rowOff>
    </xdr:from>
    <xdr:ext cx="762000" cy="259045"/>
    <xdr:sp macro="" textlink="">
      <xdr:nvSpPr>
        <xdr:cNvPr id="314" name="テキスト ボックス 313"/>
        <xdr:cNvSpPr txBox="1"/>
      </xdr:nvSpPr>
      <xdr:spPr>
        <a:xfrm>
          <a:off x="14401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50800</xdr:rowOff>
    </xdr:from>
    <xdr:to>
      <xdr:col>20</xdr:col>
      <xdr:colOff>158750</xdr:colOff>
      <xdr:row>34</xdr:row>
      <xdr:rowOff>66040</xdr:rowOff>
    </xdr:to>
    <xdr:cxnSp macro="">
      <xdr:nvCxnSpPr>
        <xdr:cNvPr id="315" name="直線コネクタ 314"/>
        <xdr:cNvCxnSpPr/>
      </xdr:nvCxnSpPr>
      <xdr:spPr>
        <a:xfrm flipV="1">
          <a:off x="13004800" y="5880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6" name="フローチャート : 判断 315"/>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7" name="テキスト ボックス 316"/>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18" name="フローチャート : 判断 317"/>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19" name="テキスト ボックス 318"/>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0</xdr:rowOff>
    </xdr:from>
    <xdr:to>
      <xdr:col>24</xdr:col>
      <xdr:colOff>82550</xdr:colOff>
      <xdr:row>34</xdr:row>
      <xdr:rowOff>101600</xdr:rowOff>
    </xdr:to>
    <xdr:sp macro="" textlink="">
      <xdr:nvSpPr>
        <xdr:cNvPr id="325" name="円/楕円 324"/>
        <xdr:cNvSpPr/>
      </xdr:nvSpPr>
      <xdr:spPr>
        <a:xfrm>
          <a:off x="16459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80027</xdr:rowOff>
    </xdr:from>
    <xdr:ext cx="762000" cy="259045"/>
    <xdr:sp macro="" textlink="">
      <xdr:nvSpPr>
        <xdr:cNvPr id="326" name="補助費等該当値テキスト"/>
        <xdr:cNvSpPr txBox="1"/>
      </xdr:nvSpPr>
      <xdr:spPr>
        <a:xfrm>
          <a:off x="165989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0</xdr:rowOff>
    </xdr:from>
    <xdr:to>
      <xdr:col>22</xdr:col>
      <xdr:colOff>615950</xdr:colOff>
      <xdr:row>34</xdr:row>
      <xdr:rowOff>101600</xdr:rowOff>
    </xdr:to>
    <xdr:sp macro="" textlink="">
      <xdr:nvSpPr>
        <xdr:cNvPr id="327" name="円/楕円 326"/>
        <xdr:cNvSpPr/>
      </xdr:nvSpPr>
      <xdr:spPr>
        <a:xfrm>
          <a:off x="15621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111777</xdr:rowOff>
    </xdr:from>
    <xdr:ext cx="736600" cy="259045"/>
    <xdr:sp macro="" textlink="">
      <xdr:nvSpPr>
        <xdr:cNvPr id="328" name="テキスト ボックス 327"/>
        <xdr:cNvSpPr txBox="1"/>
      </xdr:nvSpPr>
      <xdr:spPr>
        <a:xfrm>
          <a:off x="15290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0</xdr:rowOff>
    </xdr:from>
    <xdr:to>
      <xdr:col>21</xdr:col>
      <xdr:colOff>412750</xdr:colOff>
      <xdr:row>34</xdr:row>
      <xdr:rowOff>101600</xdr:rowOff>
    </xdr:to>
    <xdr:sp macro="" textlink="">
      <xdr:nvSpPr>
        <xdr:cNvPr id="329" name="円/楕円 328"/>
        <xdr:cNvSpPr/>
      </xdr:nvSpPr>
      <xdr:spPr>
        <a:xfrm>
          <a:off x="14732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111777</xdr:rowOff>
    </xdr:from>
    <xdr:ext cx="762000" cy="259045"/>
    <xdr:sp macro="" textlink="">
      <xdr:nvSpPr>
        <xdr:cNvPr id="330" name="テキスト ボックス 329"/>
        <xdr:cNvSpPr txBox="1"/>
      </xdr:nvSpPr>
      <xdr:spPr>
        <a:xfrm>
          <a:off x="14401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0</xdr:rowOff>
    </xdr:from>
    <xdr:to>
      <xdr:col>20</xdr:col>
      <xdr:colOff>209550</xdr:colOff>
      <xdr:row>34</xdr:row>
      <xdr:rowOff>101600</xdr:rowOff>
    </xdr:to>
    <xdr:sp macro="" textlink="">
      <xdr:nvSpPr>
        <xdr:cNvPr id="331" name="円/楕円 330"/>
        <xdr:cNvSpPr/>
      </xdr:nvSpPr>
      <xdr:spPr>
        <a:xfrm>
          <a:off x="13843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111777</xdr:rowOff>
    </xdr:from>
    <xdr:ext cx="762000" cy="259045"/>
    <xdr:sp macro="" textlink="">
      <xdr:nvSpPr>
        <xdr:cNvPr id="332" name="テキスト ボックス 331"/>
        <xdr:cNvSpPr txBox="1"/>
      </xdr:nvSpPr>
      <xdr:spPr>
        <a:xfrm>
          <a:off x="13512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15240</xdr:rowOff>
    </xdr:from>
    <xdr:to>
      <xdr:col>19</xdr:col>
      <xdr:colOff>6350</xdr:colOff>
      <xdr:row>34</xdr:row>
      <xdr:rowOff>116840</xdr:rowOff>
    </xdr:to>
    <xdr:sp macro="" textlink="">
      <xdr:nvSpPr>
        <xdr:cNvPr id="333" name="円/楕円 332"/>
        <xdr:cNvSpPr/>
      </xdr:nvSpPr>
      <xdr:spPr>
        <a:xfrm>
          <a:off x="12954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127017</xdr:rowOff>
    </xdr:from>
    <xdr:ext cx="762000" cy="259045"/>
    <xdr:sp macro="" textlink="">
      <xdr:nvSpPr>
        <xdr:cNvPr id="334" name="テキスト ボックス 333"/>
        <xdr:cNvSpPr txBox="1"/>
      </xdr:nvSpPr>
      <xdr:spPr>
        <a:xfrm>
          <a:off x="12623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類似団体平均を上回っている状況ではあるが、繰上償還等による市債残高の圧縮に努めており、年々改善傾向にある。</a:t>
          </a:r>
          <a:endParaRPr kumimoji="1" lang="en-US" altLang="ja-JP" sz="1300">
            <a:latin typeface="ＭＳ Ｐゴシック"/>
          </a:endParaRPr>
        </a:p>
        <a:p>
          <a:r>
            <a:rPr kumimoji="1" lang="ja-JP" altLang="en-US" sz="1300">
              <a:latin typeface="ＭＳ Ｐゴシック"/>
            </a:rPr>
            <a:t>　合併特例期間の最終期に入り、合併特例債を活用した大型事業に係る公債費負担の増が見込まれるため、引き続き、繰上償還、投資事業の適正化により、計画的な地方債管理に努める。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127000</xdr:rowOff>
    </xdr:from>
    <xdr:to>
      <xdr:col>7</xdr:col>
      <xdr:colOff>574675</xdr:colOff>
      <xdr:row>80</xdr:row>
      <xdr:rowOff>127000</xdr:rowOff>
    </xdr:to>
    <xdr:cxnSp macro="">
      <xdr:nvCxnSpPr>
        <xdr:cNvPr id="349" name="直線コネクタ 348"/>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156227</xdr:rowOff>
    </xdr:from>
    <xdr:ext cx="508000" cy="259045"/>
    <xdr:sp macro="" textlink="">
      <xdr:nvSpPr>
        <xdr:cNvPr id="350" name="テキスト ボックス 349"/>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74</xdr:row>
      <xdr:rowOff>12700</xdr:rowOff>
    </xdr:from>
    <xdr:to>
      <xdr:col>7</xdr:col>
      <xdr:colOff>574675</xdr:colOff>
      <xdr:row>74</xdr:row>
      <xdr:rowOff>12700</xdr:rowOff>
    </xdr:to>
    <xdr:cxnSp macro="">
      <xdr:nvCxnSpPr>
        <xdr:cNvPr id="353" name="直線コネクタ 352"/>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41927</xdr:rowOff>
    </xdr:from>
    <xdr:ext cx="508000" cy="259045"/>
    <xdr:sp macro="" textlink="">
      <xdr:nvSpPr>
        <xdr:cNvPr id="354" name="テキスト ボックス 353"/>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6" name="テキスト ボックス 35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64135</xdr:rowOff>
    </xdr:from>
    <xdr:to>
      <xdr:col>7</xdr:col>
      <xdr:colOff>15875</xdr:colOff>
      <xdr:row>80</xdr:row>
      <xdr:rowOff>86995</xdr:rowOff>
    </xdr:to>
    <xdr:cxnSp macro="">
      <xdr:nvCxnSpPr>
        <xdr:cNvPr id="358" name="直線コネクタ 357"/>
        <xdr:cNvCxnSpPr/>
      </xdr:nvCxnSpPr>
      <xdr:spPr>
        <a:xfrm flipV="1">
          <a:off x="4826000" y="1257998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59072</xdr:rowOff>
    </xdr:from>
    <xdr:ext cx="762000" cy="259045"/>
    <xdr:sp macro="" textlink="">
      <xdr:nvSpPr>
        <xdr:cNvPr id="359" name="公債費最小値テキスト"/>
        <xdr:cNvSpPr txBox="1"/>
      </xdr:nvSpPr>
      <xdr:spPr>
        <a:xfrm>
          <a:off x="4914900" y="1377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80</xdr:row>
      <xdr:rowOff>86995</xdr:rowOff>
    </xdr:from>
    <xdr:to>
      <xdr:col>7</xdr:col>
      <xdr:colOff>104775</xdr:colOff>
      <xdr:row>80</xdr:row>
      <xdr:rowOff>86995</xdr:rowOff>
    </xdr:to>
    <xdr:cxnSp macro="">
      <xdr:nvCxnSpPr>
        <xdr:cNvPr id="360" name="直線コネクタ 359"/>
        <xdr:cNvCxnSpPr/>
      </xdr:nvCxnSpPr>
      <xdr:spPr>
        <a:xfrm>
          <a:off x="4737100" y="1380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150512</xdr:rowOff>
    </xdr:from>
    <xdr:ext cx="762000" cy="259045"/>
    <xdr:sp macro="" textlink="">
      <xdr:nvSpPr>
        <xdr:cNvPr id="361" name="公債費最大値テキスト"/>
        <xdr:cNvSpPr txBox="1"/>
      </xdr:nvSpPr>
      <xdr:spPr>
        <a:xfrm>
          <a:off x="4914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73</xdr:row>
      <xdr:rowOff>64135</xdr:rowOff>
    </xdr:from>
    <xdr:to>
      <xdr:col>7</xdr:col>
      <xdr:colOff>104775</xdr:colOff>
      <xdr:row>73</xdr:row>
      <xdr:rowOff>64135</xdr:rowOff>
    </xdr:to>
    <xdr:cxnSp macro="">
      <xdr:nvCxnSpPr>
        <xdr:cNvPr id="362" name="直線コネクタ 361"/>
        <xdr:cNvCxnSpPr/>
      </xdr:nvCxnSpPr>
      <xdr:spPr>
        <a:xfrm>
          <a:off x="4737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xdr:rowOff>
    </xdr:from>
    <xdr:to>
      <xdr:col>7</xdr:col>
      <xdr:colOff>15875</xdr:colOff>
      <xdr:row>77</xdr:row>
      <xdr:rowOff>69850</xdr:rowOff>
    </xdr:to>
    <xdr:cxnSp macro="">
      <xdr:nvCxnSpPr>
        <xdr:cNvPr id="363" name="直線コネクタ 362"/>
        <xdr:cNvCxnSpPr/>
      </xdr:nvCxnSpPr>
      <xdr:spPr>
        <a:xfrm flipV="1">
          <a:off x="3987800" y="13202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115587</xdr:rowOff>
    </xdr:from>
    <xdr:ext cx="762000" cy="259045"/>
    <xdr:sp macro="" textlink="">
      <xdr:nvSpPr>
        <xdr:cNvPr id="364"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99060</xdr:rowOff>
    </xdr:from>
    <xdr:to>
      <xdr:col>7</xdr:col>
      <xdr:colOff>66675</xdr:colOff>
      <xdr:row>76</xdr:row>
      <xdr:rowOff>29211</xdr:rowOff>
    </xdr:to>
    <xdr:sp macro="" textlink="">
      <xdr:nvSpPr>
        <xdr:cNvPr id="365" name="フローチャート : 判断 364"/>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64136</xdr:rowOff>
    </xdr:from>
    <xdr:to>
      <xdr:col>5</xdr:col>
      <xdr:colOff>549275</xdr:colOff>
      <xdr:row>77</xdr:row>
      <xdr:rowOff>69850</xdr:rowOff>
    </xdr:to>
    <xdr:cxnSp macro="">
      <xdr:nvCxnSpPr>
        <xdr:cNvPr id="366" name="直線コネクタ 365"/>
        <xdr:cNvCxnSpPr/>
      </xdr:nvCxnSpPr>
      <xdr:spPr>
        <a:xfrm>
          <a:off x="3098800" y="132657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127635</xdr:rowOff>
    </xdr:from>
    <xdr:to>
      <xdr:col>5</xdr:col>
      <xdr:colOff>600075</xdr:colOff>
      <xdr:row>76</xdr:row>
      <xdr:rowOff>57786</xdr:rowOff>
    </xdr:to>
    <xdr:sp macro="" textlink="">
      <xdr:nvSpPr>
        <xdr:cNvPr id="367" name="フローチャート : 判断 366"/>
        <xdr:cNvSpPr/>
      </xdr:nvSpPr>
      <xdr:spPr>
        <a:xfrm>
          <a:off x="3937000" y="129863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67962</xdr:rowOff>
    </xdr:from>
    <xdr:ext cx="736600" cy="259045"/>
    <xdr:sp macro="" textlink="">
      <xdr:nvSpPr>
        <xdr:cNvPr id="368" name="テキスト ボックス 367"/>
        <xdr:cNvSpPr txBox="1"/>
      </xdr:nvSpPr>
      <xdr:spPr>
        <a:xfrm>
          <a:off x="3606800" y="1275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64136</xdr:rowOff>
    </xdr:from>
    <xdr:to>
      <xdr:col>4</xdr:col>
      <xdr:colOff>346075</xdr:colOff>
      <xdr:row>77</xdr:row>
      <xdr:rowOff>109855</xdr:rowOff>
    </xdr:to>
    <xdr:cxnSp macro="">
      <xdr:nvCxnSpPr>
        <xdr:cNvPr id="369" name="直線コネクタ 368"/>
        <xdr:cNvCxnSpPr/>
      </xdr:nvCxnSpPr>
      <xdr:spPr>
        <a:xfrm flipV="1">
          <a:off x="2209800" y="132657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139065</xdr:rowOff>
    </xdr:from>
    <xdr:to>
      <xdr:col>4</xdr:col>
      <xdr:colOff>396875</xdr:colOff>
      <xdr:row>76</xdr:row>
      <xdr:rowOff>69214</xdr:rowOff>
    </xdr:to>
    <xdr:sp macro="" textlink="">
      <xdr:nvSpPr>
        <xdr:cNvPr id="370" name="フローチャート : 判断 369"/>
        <xdr:cNvSpPr/>
      </xdr:nvSpPr>
      <xdr:spPr>
        <a:xfrm>
          <a:off x="3048000" y="12997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79392</xdr:rowOff>
    </xdr:from>
    <xdr:ext cx="762000" cy="259045"/>
    <xdr:sp macro="" textlink="">
      <xdr:nvSpPr>
        <xdr:cNvPr id="371" name="テキスト ボックス 370"/>
        <xdr:cNvSpPr txBox="1"/>
      </xdr:nvSpPr>
      <xdr:spPr>
        <a:xfrm>
          <a:off x="2717800" y="1276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109855</xdr:rowOff>
    </xdr:from>
    <xdr:to>
      <xdr:col>3</xdr:col>
      <xdr:colOff>142875</xdr:colOff>
      <xdr:row>78</xdr:row>
      <xdr:rowOff>46989</xdr:rowOff>
    </xdr:to>
    <xdr:cxnSp macro="">
      <xdr:nvCxnSpPr>
        <xdr:cNvPr id="372" name="直線コネクタ 371"/>
        <xdr:cNvCxnSpPr/>
      </xdr:nvCxnSpPr>
      <xdr:spPr>
        <a:xfrm flipV="1">
          <a:off x="1320800" y="13311505"/>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121920</xdr:rowOff>
    </xdr:from>
    <xdr:to>
      <xdr:col>3</xdr:col>
      <xdr:colOff>193675</xdr:colOff>
      <xdr:row>77</xdr:row>
      <xdr:rowOff>52070</xdr:rowOff>
    </xdr:to>
    <xdr:sp macro="" textlink="">
      <xdr:nvSpPr>
        <xdr:cNvPr id="373" name="フローチャート : 判断 372"/>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62247</xdr:rowOff>
    </xdr:from>
    <xdr:ext cx="762000" cy="259045"/>
    <xdr:sp macro="" textlink="">
      <xdr:nvSpPr>
        <xdr:cNvPr id="374" name="テキスト ボックス 373"/>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7620</xdr:rowOff>
    </xdr:from>
    <xdr:to>
      <xdr:col>1</xdr:col>
      <xdr:colOff>676275</xdr:colOff>
      <xdr:row>77</xdr:row>
      <xdr:rowOff>109220</xdr:rowOff>
    </xdr:to>
    <xdr:sp macro="" textlink="">
      <xdr:nvSpPr>
        <xdr:cNvPr id="375" name="フローチャート : 判断 374"/>
        <xdr:cNvSpPr/>
      </xdr:nvSpPr>
      <xdr:spPr>
        <a:xfrm>
          <a:off x="1270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119397</xdr:rowOff>
    </xdr:from>
    <xdr:ext cx="762000" cy="259045"/>
    <xdr:sp macro="" textlink="">
      <xdr:nvSpPr>
        <xdr:cNvPr id="376" name="テキスト ボックス 375"/>
        <xdr:cNvSpPr txBox="1"/>
      </xdr:nvSpPr>
      <xdr:spPr>
        <a:xfrm>
          <a:off x="939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82" name="円/楕円 381"/>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93997</xdr:rowOff>
    </xdr:from>
    <xdr:ext cx="762000" cy="259045"/>
    <xdr:sp macro="" textlink="">
      <xdr:nvSpPr>
        <xdr:cNvPr id="383" name="公債費該当値テキスト"/>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19050</xdr:rowOff>
    </xdr:from>
    <xdr:to>
      <xdr:col>5</xdr:col>
      <xdr:colOff>600075</xdr:colOff>
      <xdr:row>77</xdr:row>
      <xdr:rowOff>120650</xdr:rowOff>
    </xdr:to>
    <xdr:sp macro="" textlink="">
      <xdr:nvSpPr>
        <xdr:cNvPr id="384" name="円/楕円 383"/>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85" name="テキスト ボックス 384"/>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13336</xdr:rowOff>
    </xdr:from>
    <xdr:to>
      <xdr:col>4</xdr:col>
      <xdr:colOff>396875</xdr:colOff>
      <xdr:row>77</xdr:row>
      <xdr:rowOff>114936</xdr:rowOff>
    </xdr:to>
    <xdr:sp macro="" textlink="">
      <xdr:nvSpPr>
        <xdr:cNvPr id="386" name="円/楕円 385"/>
        <xdr:cNvSpPr/>
      </xdr:nvSpPr>
      <xdr:spPr>
        <a:xfrm>
          <a:off x="3048000" y="1321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99713</xdr:rowOff>
    </xdr:from>
    <xdr:ext cx="762000" cy="259045"/>
    <xdr:sp macro="" textlink="">
      <xdr:nvSpPr>
        <xdr:cNvPr id="387" name="テキスト ボックス 386"/>
        <xdr:cNvSpPr txBox="1"/>
      </xdr:nvSpPr>
      <xdr:spPr>
        <a:xfrm>
          <a:off x="27178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59055</xdr:rowOff>
    </xdr:from>
    <xdr:to>
      <xdr:col>3</xdr:col>
      <xdr:colOff>193675</xdr:colOff>
      <xdr:row>77</xdr:row>
      <xdr:rowOff>160655</xdr:rowOff>
    </xdr:to>
    <xdr:sp macro="" textlink="">
      <xdr:nvSpPr>
        <xdr:cNvPr id="388" name="円/楕円 387"/>
        <xdr:cNvSpPr/>
      </xdr:nvSpPr>
      <xdr:spPr>
        <a:xfrm>
          <a:off x="21590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145432</xdr:rowOff>
    </xdr:from>
    <xdr:ext cx="762000" cy="259045"/>
    <xdr:sp macro="" textlink="">
      <xdr:nvSpPr>
        <xdr:cNvPr id="389" name="テキスト ボックス 388"/>
        <xdr:cNvSpPr txBox="1"/>
      </xdr:nvSpPr>
      <xdr:spPr>
        <a:xfrm>
          <a:off x="1828800" y="1334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167639</xdr:rowOff>
    </xdr:from>
    <xdr:to>
      <xdr:col>1</xdr:col>
      <xdr:colOff>676275</xdr:colOff>
      <xdr:row>78</xdr:row>
      <xdr:rowOff>97789</xdr:rowOff>
    </xdr:to>
    <xdr:sp macro="" textlink="">
      <xdr:nvSpPr>
        <xdr:cNvPr id="390" name="円/楕円 389"/>
        <xdr:cNvSpPr/>
      </xdr:nvSpPr>
      <xdr:spPr>
        <a:xfrm>
          <a:off x="1270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82566</xdr:rowOff>
    </xdr:from>
    <xdr:ext cx="762000" cy="259045"/>
    <xdr:sp macro="" textlink="">
      <xdr:nvSpPr>
        <xdr:cNvPr id="391" name="テキスト ボックス 390"/>
        <xdr:cNvSpPr txBox="1"/>
      </xdr:nvSpPr>
      <xdr:spPr>
        <a:xfrm>
          <a:off x="939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公債費以外の経費全体としては、類似団体平均を下回っており、公債費を圧縮することが、今後の更なる財政健全化への課題であると考えられる。</a:t>
          </a:r>
          <a:endParaRPr kumimoji="1" lang="en-US" altLang="ja-JP" sz="1300">
            <a:latin typeface="ＭＳ Ｐゴシック"/>
          </a:endParaRPr>
        </a:p>
        <a:p>
          <a:r>
            <a:rPr kumimoji="1" lang="ja-JP" altLang="en-US" sz="1300">
              <a:latin typeface="ＭＳ Ｐゴシック"/>
            </a:rPr>
            <a:t>　引き続き、計画的な地方債管理に努め、健全な財政運営を推進する。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79</xdr:row>
      <xdr:rowOff>156718</xdr:rowOff>
    </xdr:to>
    <xdr:cxnSp macro="">
      <xdr:nvCxnSpPr>
        <xdr:cNvPr id="417" name="直線コネクタ 416"/>
        <xdr:cNvCxnSpPr/>
      </xdr:nvCxnSpPr>
      <xdr:spPr>
        <a:xfrm flipV="1">
          <a:off x="16510000" y="126177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128795</xdr:rowOff>
    </xdr:from>
    <xdr:ext cx="762000" cy="259045"/>
    <xdr:sp macro="" textlink="">
      <xdr:nvSpPr>
        <xdr:cNvPr id="418" name="公債費以外最小値テキスト"/>
        <xdr:cNvSpPr txBox="1"/>
      </xdr:nvSpPr>
      <xdr:spPr>
        <a:xfrm>
          <a:off x="16598900" y="1367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79</xdr:row>
      <xdr:rowOff>156718</xdr:rowOff>
    </xdr:from>
    <xdr:to>
      <xdr:col>24</xdr:col>
      <xdr:colOff>120650</xdr:colOff>
      <xdr:row>79</xdr:row>
      <xdr:rowOff>156718</xdr:rowOff>
    </xdr:to>
    <xdr:cxnSp macro="">
      <xdr:nvCxnSpPr>
        <xdr:cNvPr id="419" name="直線コネクタ 418"/>
        <xdr:cNvCxnSpPr/>
      </xdr:nvCxnSpPr>
      <xdr:spPr>
        <a:xfrm>
          <a:off x="16421100" y="1370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0"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1" name="直線コネクタ 420"/>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115570</xdr:rowOff>
    </xdr:from>
    <xdr:to>
      <xdr:col>24</xdr:col>
      <xdr:colOff>31750</xdr:colOff>
      <xdr:row>75</xdr:row>
      <xdr:rowOff>120142</xdr:rowOff>
    </xdr:to>
    <xdr:cxnSp macro="">
      <xdr:nvCxnSpPr>
        <xdr:cNvPr id="422" name="直線コネクタ 421"/>
        <xdr:cNvCxnSpPr/>
      </xdr:nvCxnSpPr>
      <xdr:spPr>
        <a:xfrm flipV="1">
          <a:off x="15671800" y="129743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144290</xdr:rowOff>
    </xdr:from>
    <xdr:ext cx="762000" cy="259045"/>
    <xdr:sp macro="" textlink="">
      <xdr:nvSpPr>
        <xdr:cNvPr id="423"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763</xdr:rowOff>
    </xdr:from>
    <xdr:to>
      <xdr:col>24</xdr:col>
      <xdr:colOff>82550</xdr:colOff>
      <xdr:row>77</xdr:row>
      <xdr:rowOff>102363</xdr:rowOff>
    </xdr:to>
    <xdr:sp macro="" textlink="">
      <xdr:nvSpPr>
        <xdr:cNvPr id="424" name="フローチャート : 判断 423"/>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149860</xdr:rowOff>
    </xdr:from>
    <xdr:to>
      <xdr:col>22</xdr:col>
      <xdr:colOff>565150</xdr:colOff>
      <xdr:row>75</xdr:row>
      <xdr:rowOff>120142</xdr:rowOff>
    </xdr:to>
    <xdr:cxnSp macro="">
      <xdr:nvCxnSpPr>
        <xdr:cNvPr id="425" name="直線コネクタ 424"/>
        <xdr:cNvCxnSpPr/>
      </xdr:nvCxnSpPr>
      <xdr:spPr>
        <a:xfrm>
          <a:off x="14782800" y="12837160"/>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26" name="フローチャート : 判断 425"/>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100855</xdr:rowOff>
    </xdr:from>
    <xdr:ext cx="736600" cy="259045"/>
    <xdr:sp macro="" textlink="">
      <xdr:nvSpPr>
        <xdr:cNvPr id="427" name="テキスト ボックス 426"/>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127000</xdr:rowOff>
    </xdr:from>
    <xdr:to>
      <xdr:col>21</xdr:col>
      <xdr:colOff>361950</xdr:colOff>
      <xdr:row>74</xdr:row>
      <xdr:rowOff>149860</xdr:rowOff>
    </xdr:to>
    <xdr:cxnSp macro="">
      <xdr:nvCxnSpPr>
        <xdr:cNvPr id="428" name="直線コネクタ 427"/>
        <xdr:cNvCxnSpPr/>
      </xdr:nvCxnSpPr>
      <xdr:spPr>
        <a:xfrm>
          <a:off x="13893800" y="12814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29" name="フローチャート : 判断 428"/>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0" name="テキスト ボックス 429"/>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127000</xdr:rowOff>
    </xdr:from>
    <xdr:to>
      <xdr:col>20</xdr:col>
      <xdr:colOff>158750</xdr:colOff>
      <xdr:row>75</xdr:row>
      <xdr:rowOff>92710</xdr:rowOff>
    </xdr:to>
    <xdr:cxnSp macro="">
      <xdr:nvCxnSpPr>
        <xdr:cNvPr id="431" name="直線コネクタ 430"/>
        <xdr:cNvCxnSpPr/>
      </xdr:nvCxnSpPr>
      <xdr:spPr>
        <a:xfrm flipV="1">
          <a:off x="13004800" y="12814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115062</xdr:rowOff>
    </xdr:from>
    <xdr:to>
      <xdr:col>20</xdr:col>
      <xdr:colOff>209550</xdr:colOff>
      <xdr:row>76</xdr:row>
      <xdr:rowOff>45213</xdr:rowOff>
    </xdr:to>
    <xdr:sp macro="" textlink="">
      <xdr:nvSpPr>
        <xdr:cNvPr id="432" name="フローチャート : 判断 431"/>
        <xdr:cNvSpPr/>
      </xdr:nvSpPr>
      <xdr:spPr>
        <a:xfrm>
          <a:off x="13843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29990</xdr:rowOff>
    </xdr:from>
    <xdr:ext cx="762000" cy="259045"/>
    <xdr:sp macro="" textlink="">
      <xdr:nvSpPr>
        <xdr:cNvPr id="433" name="テキスト ボックス 432"/>
        <xdr:cNvSpPr txBox="1"/>
      </xdr:nvSpPr>
      <xdr:spPr>
        <a:xfrm>
          <a:off x="13512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35052</xdr:rowOff>
    </xdr:from>
    <xdr:to>
      <xdr:col>19</xdr:col>
      <xdr:colOff>6350</xdr:colOff>
      <xdr:row>76</xdr:row>
      <xdr:rowOff>136652</xdr:rowOff>
    </xdr:to>
    <xdr:sp macro="" textlink="">
      <xdr:nvSpPr>
        <xdr:cNvPr id="434" name="フローチャート : 判断 433"/>
        <xdr:cNvSpPr/>
      </xdr:nvSpPr>
      <xdr:spPr>
        <a:xfrm>
          <a:off x="12954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121429</xdr:rowOff>
    </xdr:from>
    <xdr:ext cx="762000" cy="259045"/>
    <xdr:sp macro="" textlink="">
      <xdr:nvSpPr>
        <xdr:cNvPr id="435" name="テキスト ボックス 434"/>
        <xdr:cNvSpPr txBox="1"/>
      </xdr:nvSpPr>
      <xdr:spPr>
        <a:xfrm>
          <a:off x="12623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64770</xdr:rowOff>
    </xdr:from>
    <xdr:to>
      <xdr:col>24</xdr:col>
      <xdr:colOff>82550</xdr:colOff>
      <xdr:row>75</xdr:row>
      <xdr:rowOff>166370</xdr:rowOff>
    </xdr:to>
    <xdr:sp macro="" textlink="">
      <xdr:nvSpPr>
        <xdr:cNvPr id="441" name="円/楕円 440"/>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81297</xdr:rowOff>
    </xdr:from>
    <xdr:ext cx="762000" cy="259045"/>
    <xdr:sp macro="" textlink="">
      <xdr:nvSpPr>
        <xdr:cNvPr id="442" name="公債費以外該当値テキスト"/>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69342</xdr:rowOff>
    </xdr:from>
    <xdr:to>
      <xdr:col>22</xdr:col>
      <xdr:colOff>615950</xdr:colOff>
      <xdr:row>75</xdr:row>
      <xdr:rowOff>170942</xdr:rowOff>
    </xdr:to>
    <xdr:sp macro="" textlink="">
      <xdr:nvSpPr>
        <xdr:cNvPr id="443" name="円/楕円 442"/>
        <xdr:cNvSpPr/>
      </xdr:nvSpPr>
      <xdr:spPr>
        <a:xfrm>
          <a:off x="15621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9669</xdr:rowOff>
    </xdr:from>
    <xdr:ext cx="736600" cy="259045"/>
    <xdr:sp macro="" textlink="">
      <xdr:nvSpPr>
        <xdr:cNvPr id="444" name="テキスト ボックス 443"/>
        <xdr:cNvSpPr txBox="1"/>
      </xdr:nvSpPr>
      <xdr:spPr>
        <a:xfrm>
          <a:off x="15290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99060</xdr:rowOff>
    </xdr:from>
    <xdr:to>
      <xdr:col>21</xdr:col>
      <xdr:colOff>412750</xdr:colOff>
      <xdr:row>75</xdr:row>
      <xdr:rowOff>29210</xdr:rowOff>
    </xdr:to>
    <xdr:sp macro="" textlink="">
      <xdr:nvSpPr>
        <xdr:cNvPr id="445" name="円/楕円 444"/>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39387</xdr:rowOff>
    </xdr:from>
    <xdr:ext cx="762000" cy="259045"/>
    <xdr:sp macro="" textlink="">
      <xdr:nvSpPr>
        <xdr:cNvPr id="446" name="テキスト ボックス 445"/>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76200</xdr:rowOff>
    </xdr:from>
    <xdr:to>
      <xdr:col>20</xdr:col>
      <xdr:colOff>209550</xdr:colOff>
      <xdr:row>75</xdr:row>
      <xdr:rowOff>6350</xdr:rowOff>
    </xdr:to>
    <xdr:sp macro="" textlink="">
      <xdr:nvSpPr>
        <xdr:cNvPr id="447" name="円/楕円 446"/>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16527</xdr:rowOff>
    </xdr:from>
    <xdr:ext cx="762000" cy="259045"/>
    <xdr:sp macro="" textlink="">
      <xdr:nvSpPr>
        <xdr:cNvPr id="448" name="テキスト ボックス 447"/>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41910</xdr:rowOff>
    </xdr:from>
    <xdr:to>
      <xdr:col>19</xdr:col>
      <xdr:colOff>6350</xdr:colOff>
      <xdr:row>75</xdr:row>
      <xdr:rowOff>143510</xdr:rowOff>
    </xdr:to>
    <xdr:sp macro="" textlink="">
      <xdr:nvSpPr>
        <xdr:cNvPr id="449" name="円/楕円 448"/>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153687</xdr:rowOff>
    </xdr:from>
    <xdr:ext cx="762000" cy="259045"/>
    <xdr:sp macro="" textlink="">
      <xdr:nvSpPr>
        <xdr:cNvPr id="450" name="テキスト ボックス 449"/>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宮崎県都城市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57467</xdr:rowOff>
    </xdr:from>
    <xdr:to>
      <xdr:col>4</xdr:col>
      <xdr:colOff>1117600</xdr:colOff>
      <xdr:row>19</xdr:row>
      <xdr:rowOff>13165</xdr:rowOff>
    </xdr:to>
    <xdr:cxnSp macro="">
      <xdr:nvCxnSpPr>
        <xdr:cNvPr id="43" name="直線コネクタ 42"/>
        <xdr:cNvCxnSpPr/>
      </xdr:nvCxnSpPr>
      <xdr:spPr bwMode="auto">
        <a:xfrm flipV="1">
          <a:off x="5651500" y="2162492"/>
          <a:ext cx="0" cy="11558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156692</xdr:rowOff>
    </xdr:from>
    <xdr:ext cx="762000" cy="259045"/>
    <xdr:sp macro="" textlink="">
      <xdr:nvSpPr>
        <xdr:cNvPr id="44" name="人口1人当たり決算額の推移最小値テキスト130"/>
        <xdr:cNvSpPr txBox="1"/>
      </xdr:nvSpPr>
      <xdr:spPr>
        <a:xfrm>
          <a:off x="5740400" y="329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47,063</a:t>
          </a:r>
          <a:endParaRPr kumimoji="1" lang="ja-JP" altLang="en-US" sz="1000" b="1">
            <a:latin typeface="ＭＳ Ｐゴシック"/>
          </a:endParaRPr>
        </a:p>
      </xdr:txBody>
    </xdr:sp>
    <xdr:clientData/>
  </xdr:oneCellAnchor>
  <xdr:twoCellAnchor>
    <xdr:from>
      <xdr:col>4</xdr:col>
      <xdr:colOff>1028700</xdr:colOff>
      <xdr:row>19</xdr:row>
      <xdr:rowOff>13165</xdr:rowOff>
    </xdr:from>
    <xdr:to>
      <xdr:col>5</xdr:col>
      <xdr:colOff>73025</xdr:colOff>
      <xdr:row>19</xdr:row>
      <xdr:rowOff>13165</xdr:rowOff>
    </xdr:to>
    <xdr:cxnSp macro="">
      <xdr:nvCxnSpPr>
        <xdr:cNvPr id="45" name="直線コネクタ 44"/>
        <xdr:cNvCxnSpPr/>
      </xdr:nvCxnSpPr>
      <xdr:spPr bwMode="auto">
        <a:xfrm>
          <a:off x="5562600" y="33183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143844</xdr:rowOff>
    </xdr:from>
    <xdr:ext cx="762000" cy="259045"/>
    <xdr:sp macro="" textlink="">
      <xdr:nvSpPr>
        <xdr:cNvPr id="46" name="人口1人当たり決算額の推移最大値テキスト130"/>
        <xdr:cNvSpPr txBox="1"/>
      </xdr:nvSpPr>
      <xdr:spPr>
        <a:xfrm>
          <a:off x="5740400" y="190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97,625</a:t>
          </a:r>
          <a:endParaRPr kumimoji="1" lang="ja-JP" altLang="en-US" sz="1000" b="1">
            <a:latin typeface="ＭＳ Ｐゴシック"/>
          </a:endParaRPr>
        </a:p>
      </xdr:txBody>
    </xdr:sp>
    <xdr:clientData/>
  </xdr:oneCellAnchor>
  <xdr:twoCellAnchor>
    <xdr:from>
      <xdr:col>4</xdr:col>
      <xdr:colOff>1028700</xdr:colOff>
      <xdr:row>12</xdr:row>
      <xdr:rowOff>57467</xdr:rowOff>
    </xdr:from>
    <xdr:to>
      <xdr:col>5</xdr:col>
      <xdr:colOff>73025</xdr:colOff>
      <xdr:row>12</xdr:row>
      <xdr:rowOff>57467</xdr:rowOff>
    </xdr:to>
    <xdr:cxnSp macro="">
      <xdr:nvCxnSpPr>
        <xdr:cNvPr id="47" name="直線コネクタ 46"/>
        <xdr:cNvCxnSpPr/>
      </xdr:nvCxnSpPr>
      <xdr:spPr bwMode="auto">
        <a:xfrm>
          <a:off x="5562600" y="21624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60142</xdr:rowOff>
    </xdr:from>
    <xdr:to>
      <xdr:col>4</xdr:col>
      <xdr:colOff>1117600</xdr:colOff>
      <xdr:row>16</xdr:row>
      <xdr:rowOff>120310</xdr:rowOff>
    </xdr:to>
    <xdr:cxnSp macro="">
      <xdr:nvCxnSpPr>
        <xdr:cNvPr id="48" name="直線コネクタ 47"/>
        <xdr:cNvCxnSpPr/>
      </xdr:nvCxnSpPr>
      <xdr:spPr bwMode="auto">
        <a:xfrm>
          <a:off x="5003800" y="2850967"/>
          <a:ext cx="647700" cy="60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132409</xdr:rowOff>
    </xdr:from>
    <xdr:ext cx="762000" cy="259045"/>
    <xdr:sp macro="" textlink="">
      <xdr:nvSpPr>
        <xdr:cNvPr id="49" name="人口1人当たり決算額の推移平均値テキスト130"/>
        <xdr:cNvSpPr txBox="1"/>
      </xdr:nvSpPr>
      <xdr:spPr>
        <a:xfrm>
          <a:off x="5740400" y="2923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160332</xdr:rowOff>
    </xdr:from>
    <xdr:to>
      <xdr:col>5</xdr:col>
      <xdr:colOff>34925</xdr:colOff>
      <xdr:row>17</xdr:row>
      <xdr:rowOff>90482</xdr:rowOff>
    </xdr:to>
    <xdr:sp macro="" textlink="">
      <xdr:nvSpPr>
        <xdr:cNvPr id="50" name="フローチャート : 判断 49"/>
        <xdr:cNvSpPr/>
      </xdr:nvSpPr>
      <xdr:spPr bwMode="auto">
        <a:xfrm>
          <a:off x="5600700" y="29511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8250</xdr:rowOff>
    </xdr:from>
    <xdr:to>
      <xdr:col>4</xdr:col>
      <xdr:colOff>469900</xdr:colOff>
      <xdr:row>16</xdr:row>
      <xdr:rowOff>60142</xdr:rowOff>
    </xdr:to>
    <xdr:cxnSp macro="">
      <xdr:nvCxnSpPr>
        <xdr:cNvPr id="51" name="直線コネクタ 50"/>
        <xdr:cNvCxnSpPr/>
      </xdr:nvCxnSpPr>
      <xdr:spPr bwMode="auto">
        <a:xfrm>
          <a:off x="4305300" y="2799075"/>
          <a:ext cx="698500" cy="51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137861</xdr:rowOff>
    </xdr:from>
    <xdr:to>
      <xdr:col>4</xdr:col>
      <xdr:colOff>520700</xdr:colOff>
      <xdr:row>17</xdr:row>
      <xdr:rowOff>68011</xdr:rowOff>
    </xdr:to>
    <xdr:sp macro="" textlink="">
      <xdr:nvSpPr>
        <xdr:cNvPr id="52" name="フローチャート : 判断 51"/>
        <xdr:cNvSpPr/>
      </xdr:nvSpPr>
      <xdr:spPr bwMode="auto">
        <a:xfrm>
          <a:off x="4953000" y="2928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52788</xdr:rowOff>
    </xdr:from>
    <xdr:ext cx="736600" cy="259045"/>
    <xdr:sp macro="" textlink="">
      <xdr:nvSpPr>
        <xdr:cNvPr id="53" name="テキスト ボックス 52"/>
        <xdr:cNvSpPr txBox="1"/>
      </xdr:nvSpPr>
      <xdr:spPr>
        <a:xfrm>
          <a:off x="4622800" y="3015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156291</xdr:rowOff>
    </xdr:from>
    <xdr:to>
      <xdr:col>3</xdr:col>
      <xdr:colOff>904875</xdr:colOff>
      <xdr:row>16</xdr:row>
      <xdr:rowOff>8250</xdr:rowOff>
    </xdr:to>
    <xdr:cxnSp macro="">
      <xdr:nvCxnSpPr>
        <xdr:cNvPr id="54" name="直線コネクタ 53"/>
        <xdr:cNvCxnSpPr/>
      </xdr:nvCxnSpPr>
      <xdr:spPr bwMode="auto">
        <a:xfrm>
          <a:off x="3606800" y="2775666"/>
          <a:ext cx="698500" cy="23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85946</xdr:rowOff>
    </xdr:from>
    <xdr:to>
      <xdr:col>3</xdr:col>
      <xdr:colOff>955675</xdr:colOff>
      <xdr:row>17</xdr:row>
      <xdr:rowOff>16096</xdr:rowOff>
    </xdr:to>
    <xdr:sp macro="" textlink="">
      <xdr:nvSpPr>
        <xdr:cNvPr id="55" name="フローチャート : 判断 54"/>
        <xdr:cNvSpPr/>
      </xdr:nvSpPr>
      <xdr:spPr bwMode="auto">
        <a:xfrm>
          <a:off x="4254500" y="2876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873</xdr:rowOff>
    </xdr:from>
    <xdr:ext cx="762000" cy="259045"/>
    <xdr:sp macro="" textlink="">
      <xdr:nvSpPr>
        <xdr:cNvPr id="56" name="テキスト ボックス 55"/>
        <xdr:cNvSpPr txBox="1"/>
      </xdr:nvSpPr>
      <xdr:spPr>
        <a:xfrm>
          <a:off x="3924300" y="2963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134483</xdr:rowOff>
    </xdr:from>
    <xdr:to>
      <xdr:col>3</xdr:col>
      <xdr:colOff>206375</xdr:colOff>
      <xdr:row>15</xdr:row>
      <xdr:rowOff>156291</xdr:rowOff>
    </xdr:to>
    <xdr:cxnSp macro="">
      <xdr:nvCxnSpPr>
        <xdr:cNvPr id="57" name="直線コネクタ 56"/>
        <xdr:cNvCxnSpPr/>
      </xdr:nvCxnSpPr>
      <xdr:spPr bwMode="auto">
        <a:xfrm>
          <a:off x="2908300" y="2753858"/>
          <a:ext cx="698500" cy="21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54308</xdr:rowOff>
    </xdr:from>
    <xdr:to>
      <xdr:col>3</xdr:col>
      <xdr:colOff>257175</xdr:colOff>
      <xdr:row>15</xdr:row>
      <xdr:rowOff>155908</xdr:rowOff>
    </xdr:to>
    <xdr:sp macro="" textlink="">
      <xdr:nvSpPr>
        <xdr:cNvPr id="58" name="フローチャート : 判断 57"/>
        <xdr:cNvSpPr/>
      </xdr:nvSpPr>
      <xdr:spPr bwMode="auto">
        <a:xfrm>
          <a:off x="3556000" y="2673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166085</xdr:rowOff>
    </xdr:from>
    <xdr:ext cx="762000" cy="259045"/>
    <xdr:sp macro="" textlink="">
      <xdr:nvSpPr>
        <xdr:cNvPr id="59" name="テキスト ボックス 58"/>
        <xdr:cNvSpPr txBox="1"/>
      </xdr:nvSpPr>
      <xdr:spPr>
        <a:xfrm>
          <a:off x="3225800" y="244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73,041</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36500</xdr:rowOff>
    </xdr:from>
    <xdr:to>
      <xdr:col>2</xdr:col>
      <xdr:colOff>692150</xdr:colOff>
      <xdr:row>15</xdr:row>
      <xdr:rowOff>138100</xdr:rowOff>
    </xdr:to>
    <xdr:sp macro="" textlink="">
      <xdr:nvSpPr>
        <xdr:cNvPr id="60" name="フローチャート : 判断 59"/>
        <xdr:cNvSpPr/>
      </xdr:nvSpPr>
      <xdr:spPr bwMode="auto">
        <a:xfrm>
          <a:off x="2857500" y="2655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148277</xdr:rowOff>
    </xdr:from>
    <xdr:ext cx="762000" cy="259045"/>
    <xdr:sp macro="" textlink="">
      <xdr:nvSpPr>
        <xdr:cNvPr id="61" name="テキスト ボックス 60"/>
        <xdr:cNvSpPr txBox="1"/>
      </xdr:nvSpPr>
      <xdr:spPr>
        <a:xfrm>
          <a:off x="2527300" y="242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69510</xdr:rowOff>
    </xdr:from>
    <xdr:to>
      <xdr:col>5</xdr:col>
      <xdr:colOff>34925</xdr:colOff>
      <xdr:row>16</xdr:row>
      <xdr:rowOff>171110</xdr:rowOff>
    </xdr:to>
    <xdr:sp macro="" textlink="">
      <xdr:nvSpPr>
        <xdr:cNvPr id="67" name="円/楕円 66"/>
        <xdr:cNvSpPr/>
      </xdr:nvSpPr>
      <xdr:spPr bwMode="auto">
        <a:xfrm>
          <a:off x="5600700" y="2860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86037</xdr:rowOff>
    </xdr:from>
    <xdr:ext cx="762000" cy="259045"/>
    <xdr:sp macro="" textlink="">
      <xdr:nvSpPr>
        <xdr:cNvPr id="68" name="人口1人当たり決算額の推移該当値テキスト130"/>
        <xdr:cNvSpPr txBox="1"/>
      </xdr:nvSpPr>
      <xdr:spPr>
        <a:xfrm>
          <a:off x="5740400" y="2705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64,876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9342</xdr:rowOff>
    </xdr:from>
    <xdr:to>
      <xdr:col>4</xdr:col>
      <xdr:colOff>520700</xdr:colOff>
      <xdr:row>16</xdr:row>
      <xdr:rowOff>110942</xdr:rowOff>
    </xdr:to>
    <xdr:sp macro="" textlink="">
      <xdr:nvSpPr>
        <xdr:cNvPr id="69" name="円/楕円 68"/>
        <xdr:cNvSpPr/>
      </xdr:nvSpPr>
      <xdr:spPr bwMode="auto">
        <a:xfrm>
          <a:off x="4953000" y="2800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121119</xdr:rowOff>
    </xdr:from>
    <xdr:ext cx="736600" cy="259045"/>
    <xdr:sp macro="" textlink="">
      <xdr:nvSpPr>
        <xdr:cNvPr id="70" name="テキスト ボックス 69"/>
        <xdr:cNvSpPr txBox="1"/>
      </xdr:nvSpPr>
      <xdr:spPr>
        <a:xfrm>
          <a:off x="4622800" y="2569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67,508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128900</xdr:rowOff>
    </xdr:from>
    <xdr:to>
      <xdr:col>3</xdr:col>
      <xdr:colOff>955675</xdr:colOff>
      <xdr:row>16</xdr:row>
      <xdr:rowOff>59050</xdr:rowOff>
    </xdr:to>
    <xdr:sp macro="" textlink="">
      <xdr:nvSpPr>
        <xdr:cNvPr id="71" name="円/楕円 70"/>
        <xdr:cNvSpPr/>
      </xdr:nvSpPr>
      <xdr:spPr bwMode="auto">
        <a:xfrm>
          <a:off x="4254500" y="2748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69227</xdr:rowOff>
    </xdr:from>
    <xdr:ext cx="762000" cy="259045"/>
    <xdr:sp macro="" textlink="">
      <xdr:nvSpPr>
        <xdr:cNvPr id="72" name="テキスト ボックス 71"/>
        <xdr:cNvSpPr txBox="1"/>
      </xdr:nvSpPr>
      <xdr:spPr>
        <a:xfrm>
          <a:off x="3924300" y="251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69,778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105491</xdr:rowOff>
    </xdr:from>
    <xdr:to>
      <xdr:col>3</xdr:col>
      <xdr:colOff>257175</xdr:colOff>
      <xdr:row>16</xdr:row>
      <xdr:rowOff>35641</xdr:rowOff>
    </xdr:to>
    <xdr:sp macro="" textlink="">
      <xdr:nvSpPr>
        <xdr:cNvPr id="73" name="円/楕円 72"/>
        <xdr:cNvSpPr/>
      </xdr:nvSpPr>
      <xdr:spPr bwMode="auto">
        <a:xfrm>
          <a:off x="3556000" y="2724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20418</xdr:rowOff>
    </xdr:from>
    <xdr:ext cx="762000" cy="259045"/>
    <xdr:sp macro="" textlink="">
      <xdr:nvSpPr>
        <xdr:cNvPr id="74" name="テキスト ボックス 73"/>
        <xdr:cNvSpPr txBox="1"/>
      </xdr:nvSpPr>
      <xdr:spPr>
        <a:xfrm>
          <a:off x="3225800" y="281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70,802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83683</xdr:rowOff>
    </xdr:from>
    <xdr:to>
      <xdr:col>2</xdr:col>
      <xdr:colOff>692150</xdr:colOff>
      <xdr:row>16</xdr:row>
      <xdr:rowOff>13833</xdr:rowOff>
    </xdr:to>
    <xdr:sp macro="" textlink="">
      <xdr:nvSpPr>
        <xdr:cNvPr id="75" name="円/楕円 74"/>
        <xdr:cNvSpPr/>
      </xdr:nvSpPr>
      <xdr:spPr bwMode="auto">
        <a:xfrm>
          <a:off x="2857500" y="2703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170060</xdr:rowOff>
    </xdr:from>
    <xdr:ext cx="762000" cy="259045"/>
    <xdr:sp macro="" textlink="">
      <xdr:nvSpPr>
        <xdr:cNvPr id="76" name="テキスト ボックス 75"/>
        <xdr:cNvSpPr txBox="1"/>
      </xdr:nvSpPr>
      <xdr:spPr>
        <a:xfrm>
          <a:off x="2527300" y="278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26644</xdr:rowOff>
    </xdr:from>
    <xdr:to>
      <xdr:col>4</xdr:col>
      <xdr:colOff>1117600</xdr:colOff>
      <xdr:row>37</xdr:row>
      <xdr:rowOff>273500</xdr:rowOff>
    </xdr:to>
    <xdr:cxnSp macro="">
      <xdr:nvCxnSpPr>
        <xdr:cNvPr id="106" name="直線コネクタ 105"/>
        <xdr:cNvCxnSpPr/>
      </xdr:nvCxnSpPr>
      <xdr:spPr bwMode="auto">
        <a:xfrm flipV="1">
          <a:off x="5651500" y="5951194"/>
          <a:ext cx="0" cy="14470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245577</xdr:rowOff>
    </xdr:from>
    <xdr:ext cx="762000" cy="259045"/>
    <xdr:sp macro="" textlink="">
      <xdr:nvSpPr>
        <xdr:cNvPr id="107" name="人口1人当たり決算額の推移最小値テキスト445"/>
        <xdr:cNvSpPr txBox="1"/>
      </xdr:nvSpPr>
      <xdr:spPr>
        <a:xfrm>
          <a:off x="5740400" y="737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-3,486</a:t>
          </a:r>
          <a:endParaRPr kumimoji="1" lang="ja-JP" altLang="en-US" sz="1000" b="1">
            <a:latin typeface="ＭＳ Ｐゴシック"/>
          </a:endParaRPr>
        </a:p>
      </xdr:txBody>
    </xdr:sp>
    <xdr:clientData/>
  </xdr:oneCellAnchor>
  <xdr:twoCellAnchor>
    <xdr:from>
      <xdr:col>4</xdr:col>
      <xdr:colOff>1028700</xdr:colOff>
      <xdr:row>37</xdr:row>
      <xdr:rowOff>273500</xdr:rowOff>
    </xdr:from>
    <xdr:to>
      <xdr:col>5</xdr:col>
      <xdr:colOff>73025</xdr:colOff>
      <xdr:row>37</xdr:row>
      <xdr:rowOff>273500</xdr:rowOff>
    </xdr:to>
    <xdr:cxnSp macro="">
      <xdr:nvCxnSpPr>
        <xdr:cNvPr id="108" name="直線コネクタ 107"/>
        <xdr:cNvCxnSpPr/>
      </xdr:nvCxnSpPr>
      <xdr:spPr bwMode="auto">
        <a:xfrm>
          <a:off x="5562600" y="7398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284471</xdr:rowOff>
    </xdr:from>
    <xdr:ext cx="762000" cy="259045"/>
    <xdr:sp macro="" textlink="">
      <xdr:nvSpPr>
        <xdr:cNvPr id="109" name="人口1人当たり決算額の推移最大値テキスト445"/>
        <xdr:cNvSpPr txBox="1"/>
      </xdr:nvSpPr>
      <xdr:spPr>
        <a:xfrm>
          <a:off x="5740400" y="5694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40,823</a:t>
          </a:r>
          <a:endParaRPr kumimoji="1" lang="ja-JP" altLang="en-US" sz="1000" b="1">
            <a:latin typeface="ＭＳ Ｐゴシック"/>
          </a:endParaRPr>
        </a:p>
      </xdr:txBody>
    </xdr:sp>
    <xdr:clientData/>
  </xdr:oneCellAnchor>
  <xdr:twoCellAnchor>
    <xdr:from>
      <xdr:col>4</xdr:col>
      <xdr:colOff>1028700</xdr:colOff>
      <xdr:row>33</xdr:row>
      <xdr:rowOff>26644</xdr:rowOff>
    </xdr:from>
    <xdr:to>
      <xdr:col>5</xdr:col>
      <xdr:colOff>73025</xdr:colOff>
      <xdr:row>33</xdr:row>
      <xdr:rowOff>26644</xdr:rowOff>
    </xdr:to>
    <xdr:cxnSp macro="">
      <xdr:nvCxnSpPr>
        <xdr:cNvPr id="110" name="直線コネクタ 109"/>
        <xdr:cNvCxnSpPr/>
      </xdr:nvCxnSpPr>
      <xdr:spPr bwMode="auto">
        <a:xfrm>
          <a:off x="5562600" y="59511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151885</xdr:rowOff>
    </xdr:from>
    <xdr:to>
      <xdr:col>4</xdr:col>
      <xdr:colOff>1117600</xdr:colOff>
      <xdr:row>35</xdr:row>
      <xdr:rowOff>251881</xdr:rowOff>
    </xdr:to>
    <xdr:cxnSp macro="">
      <xdr:nvCxnSpPr>
        <xdr:cNvPr id="111" name="直線コネクタ 110"/>
        <xdr:cNvCxnSpPr/>
      </xdr:nvCxnSpPr>
      <xdr:spPr bwMode="auto">
        <a:xfrm>
          <a:off x="5003800" y="6762235"/>
          <a:ext cx="647700" cy="99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291736</xdr:rowOff>
    </xdr:from>
    <xdr:ext cx="762000" cy="259045"/>
    <xdr:sp macro="" textlink="">
      <xdr:nvSpPr>
        <xdr:cNvPr id="112" name="人口1人当たり決算額の推移平均値テキスト445"/>
        <xdr:cNvSpPr txBox="1"/>
      </xdr:nvSpPr>
      <xdr:spPr>
        <a:xfrm>
          <a:off x="5740400" y="6902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319659</xdr:rowOff>
    </xdr:from>
    <xdr:to>
      <xdr:col>5</xdr:col>
      <xdr:colOff>34925</xdr:colOff>
      <xdr:row>36</xdr:row>
      <xdr:rowOff>78359</xdr:rowOff>
    </xdr:to>
    <xdr:sp macro="" textlink="">
      <xdr:nvSpPr>
        <xdr:cNvPr id="113" name="フローチャート : 判断 112"/>
        <xdr:cNvSpPr/>
      </xdr:nvSpPr>
      <xdr:spPr bwMode="auto">
        <a:xfrm>
          <a:off x="56007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151885</xdr:rowOff>
    </xdr:from>
    <xdr:to>
      <xdr:col>4</xdr:col>
      <xdr:colOff>469900</xdr:colOff>
      <xdr:row>35</xdr:row>
      <xdr:rowOff>252338</xdr:rowOff>
    </xdr:to>
    <xdr:cxnSp macro="">
      <xdr:nvCxnSpPr>
        <xdr:cNvPr id="114" name="直線コネクタ 113"/>
        <xdr:cNvCxnSpPr/>
      </xdr:nvCxnSpPr>
      <xdr:spPr bwMode="auto">
        <a:xfrm flipV="1">
          <a:off x="4305300" y="6762235"/>
          <a:ext cx="698500" cy="100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261921</xdr:rowOff>
    </xdr:from>
    <xdr:to>
      <xdr:col>4</xdr:col>
      <xdr:colOff>520700</xdr:colOff>
      <xdr:row>36</xdr:row>
      <xdr:rowOff>20621</xdr:rowOff>
    </xdr:to>
    <xdr:sp macro="" textlink="">
      <xdr:nvSpPr>
        <xdr:cNvPr id="115" name="フローチャート : 判断 114"/>
        <xdr:cNvSpPr/>
      </xdr:nvSpPr>
      <xdr:spPr bwMode="auto">
        <a:xfrm>
          <a:off x="49530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5398</xdr:rowOff>
    </xdr:from>
    <xdr:ext cx="736600" cy="259045"/>
    <xdr:sp macro="" textlink="">
      <xdr:nvSpPr>
        <xdr:cNvPr id="116" name="テキスト ボックス 115"/>
        <xdr:cNvSpPr txBox="1"/>
      </xdr:nvSpPr>
      <xdr:spPr>
        <a:xfrm>
          <a:off x="4622800" y="6958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325817</xdr:rowOff>
    </xdr:from>
    <xdr:to>
      <xdr:col>3</xdr:col>
      <xdr:colOff>904875</xdr:colOff>
      <xdr:row>35</xdr:row>
      <xdr:rowOff>252338</xdr:rowOff>
    </xdr:to>
    <xdr:cxnSp macro="">
      <xdr:nvCxnSpPr>
        <xdr:cNvPr id="117" name="直線コネクタ 116"/>
        <xdr:cNvCxnSpPr/>
      </xdr:nvCxnSpPr>
      <xdr:spPr bwMode="auto">
        <a:xfrm>
          <a:off x="3606800" y="6593267"/>
          <a:ext cx="698500" cy="2694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225345</xdr:rowOff>
    </xdr:from>
    <xdr:to>
      <xdr:col>3</xdr:col>
      <xdr:colOff>955675</xdr:colOff>
      <xdr:row>35</xdr:row>
      <xdr:rowOff>326945</xdr:rowOff>
    </xdr:to>
    <xdr:sp macro="" textlink="">
      <xdr:nvSpPr>
        <xdr:cNvPr id="118" name="フローチャート : 判断 117"/>
        <xdr:cNvSpPr/>
      </xdr:nvSpPr>
      <xdr:spPr bwMode="auto">
        <a:xfrm>
          <a:off x="4254500" y="6835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311722</xdr:rowOff>
    </xdr:from>
    <xdr:ext cx="762000" cy="259045"/>
    <xdr:sp macro="" textlink="">
      <xdr:nvSpPr>
        <xdr:cNvPr id="119" name="テキスト ボックス 118"/>
        <xdr:cNvSpPr txBox="1"/>
      </xdr:nvSpPr>
      <xdr:spPr>
        <a:xfrm>
          <a:off x="3924300" y="692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279476</xdr:rowOff>
    </xdr:from>
    <xdr:to>
      <xdr:col>3</xdr:col>
      <xdr:colOff>206375</xdr:colOff>
      <xdr:row>34</xdr:row>
      <xdr:rowOff>325817</xdr:rowOff>
    </xdr:to>
    <xdr:cxnSp macro="">
      <xdr:nvCxnSpPr>
        <xdr:cNvPr id="120" name="直線コネクタ 119"/>
        <xdr:cNvCxnSpPr/>
      </xdr:nvCxnSpPr>
      <xdr:spPr bwMode="auto">
        <a:xfrm>
          <a:off x="2908300" y="6546926"/>
          <a:ext cx="698500" cy="46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294677</xdr:rowOff>
    </xdr:from>
    <xdr:to>
      <xdr:col>3</xdr:col>
      <xdr:colOff>257175</xdr:colOff>
      <xdr:row>35</xdr:row>
      <xdr:rowOff>53377</xdr:rowOff>
    </xdr:to>
    <xdr:sp macro="" textlink="">
      <xdr:nvSpPr>
        <xdr:cNvPr id="121" name="フローチャート : 判断 120"/>
        <xdr:cNvSpPr/>
      </xdr:nvSpPr>
      <xdr:spPr bwMode="auto">
        <a:xfrm>
          <a:off x="3556000" y="6562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38154</xdr:rowOff>
    </xdr:from>
    <xdr:ext cx="762000" cy="259045"/>
    <xdr:sp macro="" textlink="">
      <xdr:nvSpPr>
        <xdr:cNvPr id="122" name="テキスト ボックス 121"/>
        <xdr:cNvSpPr txBox="1"/>
      </xdr:nvSpPr>
      <xdr:spPr>
        <a:xfrm>
          <a:off x="3225800" y="664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20,560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265971</xdr:rowOff>
    </xdr:from>
    <xdr:to>
      <xdr:col>2</xdr:col>
      <xdr:colOff>692150</xdr:colOff>
      <xdr:row>35</xdr:row>
      <xdr:rowOff>24671</xdr:rowOff>
    </xdr:to>
    <xdr:sp macro="" textlink="">
      <xdr:nvSpPr>
        <xdr:cNvPr id="123" name="フローチャート : 判断 122"/>
        <xdr:cNvSpPr/>
      </xdr:nvSpPr>
      <xdr:spPr bwMode="auto">
        <a:xfrm>
          <a:off x="2857500" y="6533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9448</xdr:rowOff>
    </xdr:from>
    <xdr:ext cx="762000" cy="259045"/>
    <xdr:sp macro="" textlink="">
      <xdr:nvSpPr>
        <xdr:cNvPr id="124" name="テキスト ボックス 123"/>
        <xdr:cNvSpPr txBox="1"/>
      </xdr:nvSpPr>
      <xdr:spPr>
        <a:xfrm>
          <a:off x="2527300" y="6619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201081</xdr:rowOff>
    </xdr:from>
    <xdr:to>
      <xdr:col>5</xdr:col>
      <xdr:colOff>34925</xdr:colOff>
      <xdr:row>35</xdr:row>
      <xdr:rowOff>302681</xdr:rowOff>
    </xdr:to>
    <xdr:sp macro="" textlink="">
      <xdr:nvSpPr>
        <xdr:cNvPr id="130" name="円/楕円 129"/>
        <xdr:cNvSpPr/>
      </xdr:nvSpPr>
      <xdr:spPr bwMode="auto">
        <a:xfrm>
          <a:off x="5600700" y="6811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46158</xdr:rowOff>
    </xdr:from>
    <xdr:ext cx="762000" cy="259045"/>
    <xdr:sp macro="" textlink="">
      <xdr:nvSpPr>
        <xdr:cNvPr id="131" name="人口1人当たり決算額の推移該当値テキスト445"/>
        <xdr:cNvSpPr txBox="1"/>
      </xdr:nvSpPr>
      <xdr:spPr>
        <a:xfrm>
          <a:off x="5740400" y="6656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12,926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101085</xdr:rowOff>
    </xdr:from>
    <xdr:to>
      <xdr:col>4</xdr:col>
      <xdr:colOff>520700</xdr:colOff>
      <xdr:row>35</xdr:row>
      <xdr:rowOff>202685</xdr:rowOff>
    </xdr:to>
    <xdr:sp macro="" textlink="">
      <xdr:nvSpPr>
        <xdr:cNvPr id="132" name="円/楕円 131"/>
        <xdr:cNvSpPr/>
      </xdr:nvSpPr>
      <xdr:spPr bwMode="auto">
        <a:xfrm>
          <a:off x="4953000" y="6711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212862</xdr:rowOff>
    </xdr:from>
    <xdr:ext cx="736600" cy="259045"/>
    <xdr:sp macro="" textlink="">
      <xdr:nvSpPr>
        <xdr:cNvPr id="133" name="テキスト ボックス 132"/>
        <xdr:cNvSpPr txBox="1"/>
      </xdr:nvSpPr>
      <xdr:spPr>
        <a:xfrm>
          <a:off x="4622800" y="648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15,988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201538</xdr:rowOff>
    </xdr:from>
    <xdr:to>
      <xdr:col>3</xdr:col>
      <xdr:colOff>955675</xdr:colOff>
      <xdr:row>35</xdr:row>
      <xdr:rowOff>303138</xdr:rowOff>
    </xdr:to>
    <xdr:sp macro="" textlink="">
      <xdr:nvSpPr>
        <xdr:cNvPr id="134" name="円/楕円 133"/>
        <xdr:cNvSpPr/>
      </xdr:nvSpPr>
      <xdr:spPr bwMode="auto">
        <a:xfrm>
          <a:off x="4254500" y="6811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313315</xdr:rowOff>
    </xdr:from>
    <xdr:ext cx="762000" cy="259045"/>
    <xdr:sp macro="" textlink="">
      <xdr:nvSpPr>
        <xdr:cNvPr id="135" name="テキスト ボックス 134"/>
        <xdr:cNvSpPr txBox="1"/>
      </xdr:nvSpPr>
      <xdr:spPr>
        <a:xfrm>
          <a:off x="3924300" y="6580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12,912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275017</xdr:rowOff>
    </xdr:from>
    <xdr:to>
      <xdr:col>3</xdr:col>
      <xdr:colOff>257175</xdr:colOff>
      <xdr:row>35</xdr:row>
      <xdr:rowOff>33717</xdr:rowOff>
    </xdr:to>
    <xdr:sp macro="" textlink="">
      <xdr:nvSpPr>
        <xdr:cNvPr id="136" name="円/楕円 135"/>
        <xdr:cNvSpPr/>
      </xdr:nvSpPr>
      <xdr:spPr bwMode="auto">
        <a:xfrm>
          <a:off x="3556000" y="6542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43894</xdr:rowOff>
    </xdr:from>
    <xdr:ext cx="762000" cy="259045"/>
    <xdr:sp macro="" textlink="">
      <xdr:nvSpPr>
        <xdr:cNvPr id="137" name="テキスト ボックス 136"/>
        <xdr:cNvSpPr txBox="1"/>
      </xdr:nvSpPr>
      <xdr:spPr>
        <a:xfrm>
          <a:off x="3225800" y="631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21,162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228676</xdr:rowOff>
    </xdr:from>
    <xdr:to>
      <xdr:col>2</xdr:col>
      <xdr:colOff>692150</xdr:colOff>
      <xdr:row>34</xdr:row>
      <xdr:rowOff>330276</xdr:rowOff>
    </xdr:to>
    <xdr:sp macro="" textlink="">
      <xdr:nvSpPr>
        <xdr:cNvPr id="138" name="円/楕円 137"/>
        <xdr:cNvSpPr/>
      </xdr:nvSpPr>
      <xdr:spPr bwMode="auto">
        <a:xfrm>
          <a:off x="2857500" y="6496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340453</xdr:rowOff>
    </xdr:from>
    <xdr:ext cx="762000" cy="259045"/>
    <xdr:sp macro="" textlink="">
      <xdr:nvSpPr>
        <xdr:cNvPr id="139" name="テキスト ボックス 138"/>
        <xdr:cNvSpPr txBox="1"/>
      </xdr:nvSpPr>
      <xdr:spPr>
        <a:xfrm>
          <a:off x="2527300" y="62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財政調整基金の残高及び実質収支額については、毎年度、ほぼ同水準で推移している。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実質単年度収支については、積極的な繰上償還により、平成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年度からは</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％前後で推移をしている。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一般会計及び全ての特別会計において赤字は発生していない。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標準財政規模比については、水道事業会計を除く会計が例年同水準であるのに対し、水道事業会計は年々増加傾向にある。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この要因としては、水道会計余剰額の増加が挙げられる。平成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年度も、前年度に比べ、流動負債が増加している（対前年度比</a:t>
          </a:r>
          <a:r>
            <a:rPr kumimoji="1" lang="en-US" altLang="ja-JP" sz="1400">
              <a:latin typeface="ＭＳ ゴシック" pitchFamily="49" charset="-128"/>
              <a:ea typeface="ＭＳ ゴシック" pitchFamily="49" charset="-128"/>
            </a:rPr>
            <a:t>141,494</a:t>
          </a:r>
          <a:r>
            <a:rPr kumimoji="1" lang="ja-JP" altLang="en-US" sz="1400">
              <a:latin typeface="ＭＳ ゴシック" pitchFamily="49" charset="-128"/>
              <a:ea typeface="ＭＳ ゴシック" pitchFamily="49" charset="-128"/>
            </a:rPr>
            <a:t>千円増）ものの、流動資産がそれ以上に増加しており（対前年度比</a:t>
          </a:r>
          <a:r>
            <a:rPr kumimoji="1" lang="en-US" altLang="ja-JP" sz="1400">
              <a:latin typeface="ＭＳ ゴシック" pitchFamily="49" charset="-128"/>
              <a:ea typeface="ＭＳ ゴシック" pitchFamily="49" charset="-128"/>
            </a:rPr>
            <a:t>427,478</a:t>
          </a:r>
          <a:r>
            <a:rPr kumimoji="1" lang="ja-JP" altLang="en-US" sz="1400">
              <a:latin typeface="ＭＳ ゴシック" pitchFamily="49" charset="-128"/>
              <a:ea typeface="ＭＳ ゴシック" pitchFamily="49" charset="-128"/>
            </a:rPr>
            <a:t>千円増）、余剰額が増加している。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実質公債費比率の分子の減（対前年度比</a:t>
          </a:r>
          <a:r>
            <a:rPr kumimoji="1" lang="en-US" altLang="ja-JP" sz="1400">
              <a:latin typeface="ＭＳ ゴシック" pitchFamily="49" charset="-128"/>
              <a:ea typeface="ＭＳ ゴシック" pitchFamily="49" charset="-128"/>
            </a:rPr>
            <a:t>514</a:t>
          </a:r>
          <a:r>
            <a:rPr kumimoji="1" lang="ja-JP" altLang="en-US" sz="1400">
              <a:latin typeface="ＭＳ ゴシック" pitchFamily="49" charset="-128"/>
              <a:ea typeface="ＭＳ ゴシック" pitchFamily="49" charset="-128"/>
            </a:rPr>
            <a:t>百万円減）の主な要因としては、元利償還金の減額（対前年度比</a:t>
          </a:r>
          <a:r>
            <a:rPr kumimoji="1" lang="en-US" altLang="ja-JP" sz="1400">
              <a:latin typeface="ＭＳ ゴシック" pitchFamily="49" charset="-128"/>
              <a:ea typeface="ＭＳ ゴシック" pitchFamily="49" charset="-128"/>
            </a:rPr>
            <a:t>377</a:t>
          </a:r>
          <a:r>
            <a:rPr kumimoji="1" lang="ja-JP" altLang="en-US" sz="1400">
              <a:latin typeface="ＭＳ ゴシック" pitchFamily="49" charset="-128"/>
              <a:ea typeface="ＭＳ ゴシック" pitchFamily="49" charset="-128"/>
            </a:rPr>
            <a:t>百万円減）が挙げられる。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今後も、計画的な償還を推進するとともに、新規発行市債の抑制を図る。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宮崎県都城市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将来負担比率の分子の減（対前年度比</a:t>
          </a:r>
          <a:r>
            <a:rPr kumimoji="1" lang="en-US" altLang="ja-JP" sz="1400">
              <a:latin typeface="ＭＳ ゴシック" pitchFamily="49" charset="-128"/>
              <a:ea typeface="ＭＳ ゴシック" pitchFamily="49" charset="-128"/>
            </a:rPr>
            <a:t>4,298</a:t>
          </a:r>
          <a:r>
            <a:rPr kumimoji="1" lang="ja-JP" altLang="en-US" sz="1400">
              <a:latin typeface="ＭＳ ゴシック" pitchFamily="49" charset="-128"/>
              <a:ea typeface="ＭＳ ゴシック" pitchFamily="49" charset="-128"/>
            </a:rPr>
            <a:t>百万円減）の主な要因としては、公営企業債等繰入見込額の減（対前年度比</a:t>
          </a:r>
          <a:r>
            <a:rPr kumimoji="1" lang="en-US" altLang="ja-JP" sz="1400">
              <a:latin typeface="ＭＳ ゴシック" pitchFamily="49" charset="-128"/>
              <a:ea typeface="ＭＳ ゴシック" pitchFamily="49" charset="-128"/>
            </a:rPr>
            <a:t>926</a:t>
          </a:r>
          <a:r>
            <a:rPr kumimoji="1" lang="ja-JP" altLang="en-US" sz="1400">
              <a:latin typeface="ＭＳ ゴシック" pitchFamily="49" charset="-128"/>
              <a:ea typeface="ＭＳ ゴシック" pitchFamily="49" charset="-128"/>
            </a:rPr>
            <a:t>百万円減）に加え、充当可能基金の増（対前年度比</a:t>
          </a:r>
          <a:r>
            <a:rPr kumimoji="1" lang="en-US" altLang="ja-JP" sz="1400">
              <a:latin typeface="ＭＳ ゴシック" pitchFamily="49" charset="-128"/>
              <a:ea typeface="ＭＳ ゴシック" pitchFamily="49" charset="-128"/>
            </a:rPr>
            <a:t>2,855</a:t>
          </a:r>
          <a:r>
            <a:rPr kumimoji="1" lang="ja-JP" altLang="en-US" sz="1400">
              <a:latin typeface="ＭＳ ゴシック" pitchFamily="49" charset="-128"/>
              <a:ea typeface="ＭＳ ゴシック" pitchFamily="49" charset="-128"/>
            </a:rPr>
            <a:t>百万円増）が挙げられる。充当可能基金は、公共施設整備等基金、減債基金等を増額したことによる増である。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また、基準財政需要額算入見込額は、合併特例債等の普通交付税算入率の高い地方債の割合が増加しているため、増加傾向にある。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今後も、合併算定替終了に伴う財源不足を補うため、計画的な基金積立を行う等、健全な財政運営に努める。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CO44" sqref="CO44"/>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78947279</v>
      </c>
      <c r="BO4" s="379"/>
      <c r="BP4" s="379"/>
      <c r="BQ4" s="379"/>
      <c r="BR4" s="379"/>
      <c r="BS4" s="379"/>
      <c r="BT4" s="379"/>
      <c r="BU4" s="380"/>
      <c r="BV4" s="378">
        <v>69914538</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2.9</v>
      </c>
      <c r="CU4" s="554"/>
      <c r="CV4" s="554"/>
      <c r="CW4" s="554"/>
      <c r="CX4" s="554"/>
      <c r="CY4" s="554"/>
      <c r="CZ4" s="554"/>
      <c r="DA4" s="555"/>
      <c r="DB4" s="553">
        <v>3</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77357103</v>
      </c>
      <c r="BO5" s="384"/>
      <c r="BP5" s="384"/>
      <c r="BQ5" s="384"/>
      <c r="BR5" s="384"/>
      <c r="BS5" s="384"/>
      <c r="BT5" s="384"/>
      <c r="BU5" s="385"/>
      <c r="BV5" s="383">
        <v>68377562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87.3</v>
      </c>
      <c r="CU5" s="354"/>
      <c r="CV5" s="354"/>
      <c r="CW5" s="354"/>
      <c r="CX5" s="354"/>
      <c r="CY5" s="354"/>
      <c r="CZ5" s="354"/>
      <c r="DA5" s="355"/>
      <c r="DB5" s="353">
        <v>88.6</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1590176</v>
      </c>
      <c r="BO6" s="384"/>
      <c r="BP6" s="384"/>
      <c r="BQ6" s="384"/>
      <c r="BR6" s="384"/>
      <c r="BS6" s="384"/>
      <c r="BT6" s="384"/>
      <c r="BU6" s="385"/>
      <c r="BV6" s="383">
        <v>1536976</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94</v>
      </c>
      <c r="CU6" s="528"/>
      <c r="CV6" s="528"/>
      <c r="CW6" s="528"/>
      <c r="CX6" s="528"/>
      <c r="CY6" s="528"/>
      <c r="CZ6" s="528"/>
      <c r="DA6" s="529"/>
      <c r="DB6" s="527">
        <v>95.1</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340826</v>
      </c>
      <c r="BO7" s="384"/>
      <c r="BP7" s="384"/>
      <c r="BQ7" s="384"/>
      <c r="BR7" s="384"/>
      <c r="BS7" s="384"/>
      <c r="BT7" s="384"/>
      <c r="BU7" s="385"/>
      <c r="BV7" s="383">
        <v>298327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42363818</v>
      </c>
      <c r="CU7" s="384"/>
      <c r="CV7" s="384"/>
      <c r="CW7" s="384"/>
      <c r="CX7" s="384"/>
      <c r="CY7" s="384"/>
      <c r="CZ7" s="384"/>
      <c r="DA7" s="385"/>
      <c r="DB7" s="383">
        <v>41970819</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1249350</v>
      </c>
      <c r="BO8" s="384"/>
      <c r="BP8" s="384"/>
      <c r="BQ8" s="384"/>
      <c r="BR8" s="384"/>
      <c r="BS8" s="384"/>
      <c r="BT8" s="384"/>
      <c r="BU8" s="385"/>
      <c r="BV8" s="383">
        <v>1238649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0.48</v>
      </c>
      <c r="CU8" s="491"/>
      <c r="CV8" s="491"/>
      <c r="CW8" s="491"/>
      <c r="CX8" s="491"/>
      <c r="CY8" s="491"/>
      <c r="CZ8" s="491"/>
      <c r="DA8" s="492"/>
      <c r="DB8" s="490">
        <v>0.48</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169602</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10701</v>
      </c>
      <c r="BO9" s="384"/>
      <c r="BP9" s="384"/>
      <c r="BQ9" s="384"/>
      <c r="BR9" s="384"/>
      <c r="BS9" s="384"/>
      <c r="BT9" s="384"/>
      <c r="BU9" s="385"/>
      <c r="BV9" s="383">
        <v>51292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18.2</v>
      </c>
      <c r="CU9" s="354"/>
      <c r="CV9" s="354"/>
      <c r="CW9" s="354"/>
      <c r="CX9" s="354"/>
      <c r="CY9" s="354"/>
      <c r="CZ9" s="354"/>
      <c r="DA9" s="355"/>
      <c r="DB9" s="353">
        <v>19.8</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170955</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620584</v>
      </c>
      <c r="BO10" s="384"/>
      <c r="BP10" s="384"/>
      <c r="BQ10" s="384"/>
      <c r="BR10" s="384"/>
      <c r="BS10" s="384"/>
      <c r="BT10" s="384"/>
      <c r="BU10" s="385"/>
      <c r="BV10" s="383">
        <v>594998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796296</v>
      </c>
      <c r="BO11" s="384"/>
      <c r="BP11" s="384"/>
      <c r="BQ11" s="384"/>
      <c r="BR11" s="384"/>
      <c r="BS11" s="384"/>
      <c r="BT11" s="384"/>
      <c r="BU11" s="385"/>
      <c r="BV11" s="383">
        <v>843240</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170547</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620584</v>
      </c>
      <c r="BO12" s="384"/>
      <c r="BP12" s="384"/>
      <c r="BQ12" s="384"/>
      <c r="BR12" s="384"/>
      <c r="BS12" s="384"/>
      <c r="BT12" s="384"/>
      <c r="BU12" s="385"/>
      <c r="BV12" s="383">
        <v>594998</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169723</v>
      </c>
      <c r="S13" s="483"/>
      <c r="T13" s="483"/>
      <c r="U13" s="483"/>
      <c r="V13" s="484"/>
      <c r="W13" s="470" t="s">
        <v>124</v>
      </c>
      <c r="X13" s="396"/>
      <c r="Y13" s="396"/>
      <c r="Z13" s="396"/>
      <c r="AA13" s="396"/>
      <c r="AB13" s="397"/>
      <c r="AC13" s="359">
        <v>8016</v>
      </c>
      <c r="AD13" s="360"/>
      <c r="AE13" s="360"/>
      <c r="AF13" s="360"/>
      <c r="AG13" s="361"/>
      <c r="AH13" s="359">
        <v>9715</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806997</v>
      </c>
      <c r="BO13" s="384"/>
      <c r="BP13" s="384"/>
      <c r="BQ13" s="384"/>
      <c r="BR13" s="384"/>
      <c r="BS13" s="384"/>
      <c r="BT13" s="384"/>
      <c r="BU13" s="385"/>
      <c r="BV13" s="383">
        <v>894532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6.6</v>
      </c>
      <c r="CU13" s="354"/>
      <c r="CV13" s="354"/>
      <c r="CW13" s="354"/>
      <c r="CX13" s="354"/>
      <c r="CY13" s="354"/>
      <c r="CZ13" s="354"/>
      <c r="DA13" s="355"/>
      <c r="DB13" s="353">
        <v>7.9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169988</v>
      </c>
      <c r="S14" s="483"/>
      <c r="T14" s="483"/>
      <c r="U14" s="483"/>
      <c r="V14" s="484"/>
      <c r="W14" s="485"/>
      <c r="X14" s="399"/>
      <c r="Y14" s="399"/>
      <c r="Z14" s="399"/>
      <c r="AA14" s="399"/>
      <c r="AB14" s="400"/>
      <c r="AC14" s="475">
        <v>10.4</v>
      </c>
      <c r="AD14" s="476"/>
      <c r="AE14" s="476"/>
      <c r="AF14" s="476"/>
      <c r="AG14" s="477"/>
      <c r="AH14" s="475">
        <v>12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122</v>
      </c>
      <c r="CU14" s="454"/>
      <c r="CV14" s="454"/>
      <c r="CW14" s="454"/>
      <c r="CX14" s="454"/>
      <c r="CY14" s="454"/>
      <c r="CZ14" s="454"/>
      <c r="DA14" s="455"/>
      <c r="DB14" s="486">
        <v>10.8</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169207</v>
      </c>
      <c r="S15" s="483"/>
      <c r="T15" s="483"/>
      <c r="U15" s="483"/>
      <c r="V15" s="484"/>
      <c r="W15" s="470" t="s">
        <v>130</v>
      </c>
      <c r="X15" s="396"/>
      <c r="Y15" s="396"/>
      <c r="Z15" s="396"/>
      <c r="AA15" s="396"/>
      <c r="AB15" s="397"/>
      <c r="AC15" s="359">
        <v>19137</v>
      </c>
      <c r="AD15" s="360"/>
      <c r="AE15" s="360"/>
      <c r="AF15" s="360"/>
      <c r="AG15" s="361"/>
      <c r="AH15" s="359">
        <v>21474</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15601233</v>
      </c>
      <c r="BO15" s="379"/>
      <c r="BP15" s="379"/>
      <c r="BQ15" s="379"/>
      <c r="BR15" s="379"/>
      <c r="BS15" s="379"/>
      <c r="BT15" s="379"/>
      <c r="BU15" s="380"/>
      <c r="BV15" s="378">
        <v>15546490</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24.9</v>
      </c>
      <c r="AD16" s="476"/>
      <c r="AE16" s="476"/>
      <c r="AF16" s="476"/>
      <c r="AG16" s="477"/>
      <c r="AH16" s="475">
        <v>26.4</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31623937</v>
      </c>
      <c r="BO16" s="384"/>
      <c r="BP16" s="384"/>
      <c r="BQ16" s="384"/>
      <c r="BR16" s="384"/>
      <c r="BS16" s="384"/>
      <c r="BT16" s="384"/>
      <c r="BU16" s="385"/>
      <c r="BV16" s="383">
        <v>31571355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49575</v>
      </c>
      <c r="AD17" s="360"/>
      <c r="AE17" s="360"/>
      <c r="AF17" s="360"/>
      <c r="AG17" s="361"/>
      <c r="AH17" s="359">
        <v>49519</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20084032</v>
      </c>
      <c r="BO17" s="384"/>
      <c r="BP17" s="384"/>
      <c r="BQ17" s="384"/>
      <c r="BR17" s="384"/>
      <c r="BS17" s="384"/>
      <c r="BT17" s="384"/>
      <c r="BU17" s="385"/>
      <c r="BV17" s="383">
        <v>19946759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653.30999999999995</v>
      </c>
      <c r="M18" s="446"/>
      <c r="N18" s="446"/>
      <c r="O18" s="446"/>
      <c r="P18" s="446"/>
      <c r="Q18" s="446"/>
      <c r="R18" s="447"/>
      <c r="S18" s="447"/>
      <c r="T18" s="447"/>
      <c r="U18" s="447"/>
      <c r="V18" s="448"/>
      <c r="W18" s="462"/>
      <c r="X18" s="463"/>
      <c r="Y18" s="463"/>
      <c r="Z18" s="463"/>
      <c r="AA18" s="463"/>
      <c r="AB18" s="471"/>
      <c r="AC18" s="347">
        <v>64.599999999999994</v>
      </c>
      <c r="AD18" s="348"/>
      <c r="AE18" s="348"/>
      <c r="AF18" s="348"/>
      <c r="AG18" s="449"/>
      <c r="AH18" s="347">
        <v>60.9</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37264653</v>
      </c>
      <c r="BO18" s="384"/>
      <c r="BP18" s="384"/>
      <c r="BQ18" s="384"/>
      <c r="BR18" s="384"/>
      <c r="BS18" s="384"/>
      <c r="BT18" s="384"/>
      <c r="BU18" s="385"/>
      <c r="BV18" s="383">
        <v>37294329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260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48617059</v>
      </c>
      <c r="BO19" s="384"/>
      <c r="BP19" s="384"/>
      <c r="BQ19" s="384"/>
      <c r="BR19" s="384"/>
      <c r="BS19" s="384"/>
      <c r="BT19" s="384"/>
      <c r="BU19" s="385"/>
      <c r="BV19" s="383">
        <v>46935303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69856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75814403</v>
      </c>
      <c r="BO23" s="384"/>
      <c r="BP23" s="384"/>
      <c r="BQ23" s="384"/>
      <c r="BR23" s="384"/>
      <c r="BS23" s="384"/>
      <c r="BT23" s="384"/>
      <c r="BU23" s="385"/>
      <c r="BV23" s="383">
        <v>75282878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9400</v>
      </c>
      <c r="R24" s="360"/>
      <c r="S24" s="360"/>
      <c r="T24" s="360"/>
      <c r="U24" s="360"/>
      <c r="V24" s="361"/>
      <c r="W24" s="425"/>
      <c r="X24" s="416"/>
      <c r="Y24" s="417"/>
      <c r="Z24" s="356" t="s">
        <v>153</v>
      </c>
      <c r="AA24" s="357"/>
      <c r="AB24" s="357"/>
      <c r="AC24" s="357"/>
      <c r="AD24" s="357"/>
      <c r="AE24" s="357"/>
      <c r="AF24" s="357"/>
      <c r="AG24" s="358"/>
      <c r="AH24" s="359">
        <v>1253</v>
      </c>
      <c r="AI24" s="360"/>
      <c r="AJ24" s="360"/>
      <c r="AK24" s="360"/>
      <c r="AL24" s="361"/>
      <c r="AM24" s="359">
        <v>4083527</v>
      </c>
      <c r="AN24" s="360"/>
      <c r="AO24" s="360"/>
      <c r="AP24" s="360"/>
      <c r="AQ24" s="360"/>
      <c r="AR24" s="361"/>
      <c r="AS24" s="359">
        <v>3259</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48732595</v>
      </c>
      <c r="BO24" s="384"/>
      <c r="BP24" s="384"/>
      <c r="BQ24" s="384"/>
      <c r="BR24" s="384"/>
      <c r="BS24" s="384"/>
      <c r="BT24" s="384"/>
      <c r="BU24" s="385"/>
      <c r="BV24" s="383">
        <v>50159241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2</v>
      </c>
      <c r="M25" s="360"/>
      <c r="N25" s="360"/>
      <c r="O25" s="360"/>
      <c r="P25" s="361"/>
      <c r="Q25" s="359">
        <v>7150</v>
      </c>
      <c r="R25" s="360"/>
      <c r="S25" s="360"/>
      <c r="T25" s="360"/>
      <c r="U25" s="360"/>
      <c r="V25" s="361"/>
      <c r="W25" s="425"/>
      <c r="X25" s="416"/>
      <c r="Y25" s="417"/>
      <c r="Z25" s="356" t="s">
        <v>156</v>
      </c>
      <c r="AA25" s="357"/>
      <c r="AB25" s="357"/>
      <c r="AC25" s="357"/>
      <c r="AD25" s="357"/>
      <c r="AE25" s="357"/>
      <c r="AF25" s="357"/>
      <c r="AG25" s="358"/>
      <c r="AH25" s="359">
        <v>175</v>
      </c>
      <c r="AI25" s="360"/>
      <c r="AJ25" s="360"/>
      <c r="AK25" s="360"/>
      <c r="AL25" s="361"/>
      <c r="AM25" s="359">
        <v>508550</v>
      </c>
      <c r="AN25" s="360"/>
      <c r="AO25" s="360"/>
      <c r="AP25" s="360"/>
      <c r="AQ25" s="360"/>
      <c r="AR25" s="361"/>
      <c r="AS25" s="359">
        <v>2906</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12981479</v>
      </c>
      <c r="BO25" s="379"/>
      <c r="BP25" s="379"/>
      <c r="BQ25" s="379"/>
      <c r="BR25" s="379"/>
      <c r="BS25" s="379"/>
      <c r="BT25" s="379"/>
      <c r="BU25" s="380"/>
      <c r="BV25" s="378">
        <v>19302636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6750</v>
      </c>
      <c r="R26" s="360"/>
      <c r="S26" s="360"/>
      <c r="T26" s="360"/>
      <c r="U26" s="360"/>
      <c r="V26" s="361"/>
      <c r="W26" s="425"/>
      <c r="X26" s="416"/>
      <c r="Y26" s="417"/>
      <c r="Z26" s="356" t="s">
        <v>159</v>
      </c>
      <c r="AA26" s="436"/>
      <c r="AB26" s="436"/>
      <c r="AC26" s="436"/>
      <c r="AD26" s="436"/>
      <c r="AE26" s="436"/>
      <c r="AF26" s="436"/>
      <c r="AG26" s="437"/>
      <c r="AH26" s="359">
        <v>74</v>
      </c>
      <c r="AI26" s="360"/>
      <c r="AJ26" s="360"/>
      <c r="AK26" s="360"/>
      <c r="AL26" s="361"/>
      <c r="AM26" s="359">
        <v>245014</v>
      </c>
      <c r="AN26" s="360"/>
      <c r="AO26" s="360"/>
      <c r="AP26" s="360"/>
      <c r="AQ26" s="360"/>
      <c r="AR26" s="361"/>
      <c r="AS26" s="359">
        <v>3311</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5000</v>
      </c>
      <c r="R27" s="360"/>
      <c r="S27" s="360"/>
      <c r="T27" s="360"/>
      <c r="U27" s="360"/>
      <c r="V27" s="361"/>
      <c r="W27" s="425"/>
      <c r="X27" s="416"/>
      <c r="Y27" s="417"/>
      <c r="Z27" s="356" t="s">
        <v>162</v>
      </c>
      <c r="AA27" s="357"/>
      <c r="AB27" s="357"/>
      <c r="AC27" s="357"/>
      <c r="AD27" s="357"/>
      <c r="AE27" s="357"/>
      <c r="AF27" s="357"/>
      <c r="AG27" s="358"/>
      <c r="AH27" s="359">
        <v>17</v>
      </c>
      <c r="AI27" s="360"/>
      <c r="AJ27" s="360"/>
      <c r="AK27" s="360"/>
      <c r="AL27" s="361"/>
      <c r="AM27" s="359">
        <v>65439</v>
      </c>
      <c r="AN27" s="360"/>
      <c r="AO27" s="360"/>
      <c r="AP27" s="360"/>
      <c r="AQ27" s="360"/>
      <c r="AR27" s="361"/>
      <c r="AS27" s="359">
        <v>3849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1741097</v>
      </c>
      <c r="BO27" s="387"/>
      <c r="BP27" s="387"/>
      <c r="BQ27" s="387"/>
      <c r="BR27" s="387"/>
      <c r="BS27" s="387"/>
      <c r="BT27" s="387"/>
      <c r="BU27" s="388"/>
      <c r="BV27" s="386">
        <v>1741097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4200</v>
      </c>
      <c r="R28" s="360"/>
      <c r="S28" s="360"/>
      <c r="T28" s="360"/>
      <c r="U28" s="360"/>
      <c r="V28" s="361"/>
      <c r="W28" s="425"/>
      <c r="X28" s="416"/>
      <c r="Y28" s="417"/>
      <c r="Z28" s="356" t="s">
        <v>165</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3781984</v>
      </c>
      <c r="BO28" s="379"/>
      <c r="BP28" s="379"/>
      <c r="BQ28" s="379"/>
      <c r="BR28" s="379"/>
      <c r="BS28" s="379"/>
      <c r="BT28" s="379"/>
      <c r="BU28" s="380"/>
      <c r="BV28" s="378">
        <v>3781984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32</v>
      </c>
      <c r="M29" s="360"/>
      <c r="N29" s="360"/>
      <c r="O29" s="360"/>
      <c r="P29" s="361"/>
      <c r="Q29" s="359">
        <v>4000</v>
      </c>
      <c r="R29" s="360"/>
      <c r="S29" s="360"/>
      <c r="T29" s="360"/>
      <c r="U29" s="360"/>
      <c r="V29" s="361"/>
      <c r="W29" s="425"/>
      <c r="X29" s="416"/>
      <c r="Y29" s="417"/>
      <c r="Z29" s="356" t="s">
        <v>169</v>
      </c>
      <c r="AA29" s="357"/>
      <c r="AB29" s="357"/>
      <c r="AC29" s="357"/>
      <c r="AD29" s="357"/>
      <c r="AE29" s="357"/>
      <c r="AF29" s="357"/>
      <c r="AG29" s="358"/>
      <c r="AH29" s="359">
        <v>1270</v>
      </c>
      <c r="AI29" s="360"/>
      <c r="AJ29" s="360"/>
      <c r="AK29" s="360"/>
      <c r="AL29" s="361"/>
      <c r="AM29" s="359">
        <v>4148966</v>
      </c>
      <c r="AN29" s="360"/>
      <c r="AO29" s="360"/>
      <c r="AP29" s="360"/>
      <c r="AQ29" s="360"/>
      <c r="AR29" s="361"/>
      <c r="AS29" s="359">
        <v>3267</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6990578</v>
      </c>
      <c r="BO29" s="384"/>
      <c r="BP29" s="384"/>
      <c r="BQ29" s="384"/>
      <c r="BR29" s="384"/>
      <c r="BS29" s="384"/>
      <c r="BT29" s="384"/>
      <c r="BU29" s="385"/>
      <c r="BV29" s="383">
        <v>5989817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98.3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18102326</v>
      </c>
      <c r="BO30" s="387"/>
      <c r="BP30" s="387"/>
      <c r="BQ30" s="387"/>
      <c r="BR30" s="387"/>
      <c r="BS30" s="387"/>
      <c r="BT30" s="387"/>
      <c r="BU30" s="388"/>
      <c r="BV30" s="386">
        <v>15377335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都城市国民健康保険特別会計（事業勘定）</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IF('各会計、関係団体の財政状況及び健全化判断比率'!B32="","",'各会計、関係団体の財政状況及び健全化判断比率'!B32)</f>
        <v>都城市水道事業会計</v>
      </c>
      <c r="AP34" s="342"/>
      <c r="AQ34" s="342"/>
      <c r="AR34" s="342"/>
      <c r="AS34" s="342"/>
      <c r="AT34" s="342"/>
      <c r="AU34" s="342"/>
      <c r="AV34" s="342"/>
      <c r="AW34" s="342"/>
      <c r="AX34" s="342"/>
      <c r="AY34" s="342"/>
      <c r="AZ34" s="342"/>
      <c r="BA34" s="342"/>
      <c r="BB34" s="342"/>
      <c r="BC34" s="342"/>
      <c r="BD34" s="165"/>
      <c r="BE34" s="343">
        <f>IF(BG34="","",MAX(C34:D43,U34:V43,AM34:AN43)+1)</f>
        <v>8</v>
      </c>
      <c r="BF34" s="343"/>
      <c r="BG34" s="342" t="str">
        <f>IF('各会計、関係団体の財政状況及び健全化判断比率'!B33="","",'各会計、関係団体の財政状況及び健全化判断比率'!B33)</f>
        <v>都城市食肉センター特別会計</v>
      </c>
      <c r="BH34" s="342"/>
      <c r="BI34" s="342"/>
      <c r="BJ34" s="342"/>
      <c r="BK34" s="342"/>
      <c r="BL34" s="342"/>
      <c r="BM34" s="342"/>
      <c r="BN34" s="342"/>
      <c r="BO34" s="342"/>
      <c r="BP34" s="342"/>
      <c r="BQ34" s="342"/>
      <c r="BR34" s="342"/>
      <c r="BS34" s="342"/>
      <c r="BT34" s="342"/>
      <c r="BU34" s="342"/>
      <c r="BV34" s="165"/>
      <c r="BW34" s="343">
        <f>IF(BY34="","",MAX(C34:D43,U34:V43,AM34:AN43,BE34:BF43)+1)</f>
        <v>18</v>
      </c>
      <c r="BX34" s="343"/>
      <c r="BY34" s="342" t="str">
        <f>IF('各会計、関係団体の財政状況及び健全化判断比率'!B68="","",'各会計、関係団体の財政状況及び健全化判断比率'!B68)</f>
        <v>宮崎県市町村総合事務組合（市町村交通災害共済事業特別会計）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都城森林組合</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都城市整備墓地特別会計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都城市国民健康保険特別会計（診療施設勘定）</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9</v>
      </c>
      <c r="BF35" s="343"/>
      <c r="BG35" s="342" t="str">
        <f>IF('各会計、関係団体の財政状況及び健全化判断比率'!B34="","",'各会計、関係団体の財政状況及び健全化判断比率'!B34)</f>
        <v>都城市下水道事業特別会計</v>
      </c>
      <c r="BH35" s="342"/>
      <c r="BI35" s="342"/>
      <c r="BJ35" s="342"/>
      <c r="BK35" s="342"/>
      <c r="BL35" s="342"/>
      <c r="BM35" s="342"/>
      <c r="BN35" s="342"/>
      <c r="BO35" s="342"/>
      <c r="BP35" s="342"/>
      <c r="BQ35" s="342"/>
      <c r="BR35" s="342"/>
      <c r="BS35" s="342"/>
      <c r="BT35" s="342"/>
      <c r="BU35" s="342"/>
      <c r="BV35" s="165"/>
      <c r="BW35" s="343">
        <f t="shared" ref="BW35:BW43" si="2">IF(BY35="","",BW34+1)</f>
        <v>19</v>
      </c>
      <c r="BX35" s="343"/>
      <c r="BY35" s="342" t="str">
        <f>IF('各会計、関係団体の財政状況及び健全化判断比率'!B69="","",'各会計、関係団体の財政状況及び健全化判断比率'!B69)</f>
        <v>宮崎県自治会館管理組合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都城市土地開発公社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都城市後期高齢者医療特別会計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10</v>
      </c>
      <c r="BF36" s="343"/>
      <c r="BG36" s="342" t="str">
        <f>IF('各会計、関係団体の財政状況及び健全化判断比率'!B35="","",'各会計、関係団体の財政状況及び健全化判断比率'!B35)</f>
        <v>都城市公設地方卸売市場事業特別会計</v>
      </c>
      <c r="BH36" s="342"/>
      <c r="BI36" s="342"/>
      <c r="BJ36" s="342"/>
      <c r="BK36" s="342"/>
      <c r="BL36" s="342"/>
      <c r="BM36" s="342"/>
      <c r="BN36" s="342"/>
      <c r="BO36" s="342"/>
      <c r="BP36" s="342"/>
      <c r="BQ36" s="342"/>
      <c r="BR36" s="342"/>
      <c r="BS36" s="342"/>
      <c r="BT36" s="342"/>
      <c r="BU36" s="342"/>
      <c r="BV36" s="165"/>
      <c r="BW36" s="343">
        <f t="shared" si="2"/>
        <v>20</v>
      </c>
      <c r="BX36" s="343"/>
      <c r="BY36" s="342" t="str">
        <f>IF('各会計、関係団体の財政状況及び健全化判断比率'!B70="","",'各会計、関係団体の財政状況及び健全化判断比率'!B70)</f>
        <v>宮崎県後期高齢者医療広域連合（一般会計）</v>
      </c>
      <c r="BZ36" s="342"/>
      <c r="CA36" s="342"/>
      <c r="CB36" s="342"/>
      <c r="CC36" s="342"/>
      <c r="CD36" s="342"/>
      <c r="CE36" s="342"/>
      <c r="CF36" s="342"/>
      <c r="CG36" s="342"/>
      <c r="CH36" s="342"/>
      <c r="CI36" s="342"/>
      <c r="CJ36" s="342"/>
      <c r="CK36" s="342"/>
      <c r="CL36" s="342"/>
      <c r="CM36" s="342"/>
      <c r="CN36" s="165"/>
      <c r="CO36" s="343">
        <f t="shared" si="3"/>
        <v>24</v>
      </c>
      <c r="CP36" s="343"/>
      <c r="CQ36" s="342" t="str">
        <f>IF('各会計、関係団体の財政状況及び健全化判断比率'!BS9="","",'各会計、関係団体の財政状況及び健全化判断比率'!BS9)</f>
        <v>社会福祉法人　常陽社会福祉事業団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都城市介護保険特別会計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11</v>
      </c>
      <c r="BF37" s="343"/>
      <c r="BG37" s="342" t="str">
        <f>IF('各会計、関係団体の財政状況及び健全化判断比率'!B36="","",'各会計、関係団体の財政状況及び健全化判断比率'!B36)</f>
        <v>都城市農業集落下水道事業特別会計</v>
      </c>
      <c r="BH37" s="342"/>
      <c r="BI37" s="342"/>
      <c r="BJ37" s="342"/>
      <c r="BK37" s="342"/>
      <c r="BL37" s="342"/>
      <c r="BM37" s="342"/>
      <c r="BN37" s="342"/>
      <c r="BO37" s="342"/>
      <c r="BP37" s="342"/>
      <c r="BQ37" s="342"/>
      <c r="BR37" s="342"/>
      <c r="BS37" s="342"/>
      <c r="BT37" s="342"/>
      <c r="BU37" s="342"/>
      <c r="BV37" s="165"/>
      <c r="BW37" s="343">
        <f t="shared" si="2"/>
        <v>21</v>
      </c>
      <c r="BX37" s="343"/>
      <c r="BY37" s="342" t="str">
        <f>IF('各会計、関係団体の財政状況及び健全化判断比率'!B71="","",'各会計、関係団体の財政状況及び健全化判断比率'!B71)</f>
        <v>宮崎県後期高齢者医療広域連合（後期高齢者医療特別会計）</v>
      </c>
      <c r="BZ37" s="342"/>
      <c r="CA37" s="342"/>
      <c r="CB37" s="342"/>
      <c r="CC37" s="342"/>
      <c r="CD37" s="342"/>
      <c r="CE37" s="342"/>
      <c r="CF37" s="342"/>
      <c r="CG37" s="342"/>
      <c r="CH37" s="342"/>
      <c r="CI37" s="342"/>
      <c r="CJ37" s="342"/>
      <c r="CK37" s="342"/>
      <c r="CL37" s="342"/>
      <c r="CM37" s="342"/>
      <c r="CN37" s="165"/>
      <c r="CO37" s="343">
        <f t="shared" si="3"/>
        <v>25</v>
      </c>
      <c r="CP37" s="343"/>
      <c r="CQ37" s="342" t="str">
        <f>IF('各会計、関係団体の財政状況及び健全化判断比率'!BS10="","",'各会計、関係団体の財政状況及び健全化判断比率'!BS10)</f>
        <v>財団法人　都城圏域地場産業振興センター</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12</v>
      </c>
      <c r="BF38" s="343"/>
      <c r="BG38" s="342" t="str">
        <f>IF('各会計、関係団体の財政状況及び健全化判断比率'!B37="","",'各会計、関係団体の財政状況及び健全化判断比率'!B37)</f>
        <v>都城市御池簡易水道事業特別会計</v>
      </c>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26</v>
      </c>
      <c r="CP38" s="343"/>
      <c r="CQ38" s="342" t="str">
        <f>IF('各会計、関係団体の財政状況及び健全化判断比率'!BS11="","",'各会計、関係団体の財政状況及び健全化判断比率'!BS11)</f>
        <v>財団法人　都城市文化振興財団</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13</v>
      </c>
      <c r="BF39" s="343"/>
      <c r="BG39" s="342" t="str">
        <f>IF('各会計、関係団体の財政状況及び健全化判断比率'!B38="","",'各会計、関係団体の財政状況及び健全化判断比率'!B38)</f>
        <v>都城市簡易水道事業特別会計</v>
      </c>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27</v>
      </c>
      <c r="CP39" s="343"/>
      <c r="CQ39" s="342" t="str">
        <f>IF('各会計、関係団体の財政状況及び健全化判断比率'!BS12="","",'各会計、関係団体の財政状況及び健全化判断比率'!BS12)</f>
        <v>都城まちづくり　株式会社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f t="shared" si="1"/>
        <v>14</v>
      </c>
      <c r="BF40" s="343"/>
      <c r="BG40" s="342" t="str">
        <f>IF('各会計、関係団体の財政状況及び健全化判断比率'!B39="","",'各会計、関係団体の財政状況及び健全化判断比率'!B39)</f>
        <v>都城市電気事業特別会計</v>
      </c>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28</v>
      </c>
      <c r="CP40" s="343"/>
      <c r="CQ40" s="342" t="str">
        <f>IF('各会計、関係団体の財政状況及び健全化判断比率'!BS13="","",'各会計、関係団体の財政状況及び健全化判断比率'!BS13)</f>
        <v>株式会社　レイク観音</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f t="shared" si="1"/>
        <v>15</v>
      </c>
      <c r="BF41" s="343"/>
      <c r="BG41" s="342" t="str">
        <f>IF('各会計、関係団体の財政状況及び健全化判断比率'!B40="","",'各会計、関係団体の財政状況及び健全化判断比率'!B40)</f>
        <v>都城市山之口総合交流活性化センター特別会計</v>
      </c>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29</v>
      </c>
      <c r="CP41" s="343"/>
      <c r="CQ41" s="342" t="str">
        <f>IF('各会計、関係団体の財政状況及び健全化判断比率'!BS14="","",'各会計、関係団体の財政状況及び健全化判断比率'!BS14)</f>
        <v>道の駅山之口　株式会社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f t="shared" si="1"/>
        <v>16</v>
      </c>
      <c r="BF42" s="343"/>
      <c r="BG42" s="342" t="str">
        <f>IF('各会計、関係団体の財政状況及び健全化判断比率'!B41="","",'各会計、関係団体の財政状況及び健全化判断比率'!B41)</f>
        <v>都城市高城健康増進センター等管理事業特別会計</v>
      </c>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30</v>
      </c>
      <c r="CP42" s="343"/>
      <c r="CQ42" s="342" t="str">
        <f>IF('各会計、関係団体の財政状況及び健全化判断比率'!BS15="","",'各会計、関係団体の財政状況及び健全化判断比率'!BS15)</f>
        <v>青井岳温泉　株式会社</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f t="shared" si="1"/>
        <v>17</v>
      </c>
      <c r="BF43" s="343"/>
      <c r="BG43" s="342" t="str">
        <f>IF('各会計、関係団体の財政状況及び健全化判断比率'!B42="","",'各会計、関係団体の財政状況及び健全化判断比率'!B42)</f>
        <v>都城市工業用地造成事業特別会計</v>
      </c>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31</v>
      </c>
      <c r="CP43" s="343"/>
      <c r="CQ43" s="342" t="str">
        <f>IF('各会計、関係団体の財政状況及び健全化判断比率'!BS16="","",'各会計、関係団体の財政状況及び健全化判断比率'!BS16)</f>
        <v>高崎星の郷総合産業　株式会社</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525</v>
      </c>
      <c r="J40" s="79" t="s">
        <v>526</v>
      </c>
      <c r="K40" s="79" t="s">
        <v>527</v>
      </c>
      <c r="L40" s="79" t="s">
        <v>528</v>
      </c>
      <c r="M40" s="80" t="s">
        <v>529</v>
      </c>
    </row>
    <row r="41" spans="2:13" ht="27.75" customHeight="1">
      <c r="B41" s="1179" t="s">
        <v>24</v>
      </c>
      <c r="C41" s="1180"/>
      <c r="D41" s="81"/>
      <c r="E41" s="1181" t="s">
        <v>25</v>
      </c>
      <c r="F41" s="1181"/>
      <c r="G41" s="1181"/>
      <c r="H41" s="1182"/>
      <c r="I41" s="82">
        <v>80175</v>
      </c>
      <c r="J41" s="83">
        <v>78268</v>
      </c>
      <c r="K41" s="83">
        <v>76620</v>
      </c>
      <c r="L41" s="83">
        <v>75283</v>
      </c>
      <c r="M41" s="84">
        <v>75814</v>
      </c>
    </row>
    <row r="42" spans="2:13" ht="27.75" customHeight="1">
      <c r="B42" s="1169"/>
      <c r="C42" s="1170"/>
      <c r="D42" s="85"/>
      <c r="E42" s="1173" t="s">
        <v>26</v>
      </c>
      <c r="F42" s="1173"/>
      <c r="G42" s="1173"/>
      <c r="H42" s="1174"/>
      <c r="I42" s="86">
        <v>1122</v>
      </c>
      <c r="J42" s="87">
        <v>1005</v>
      </c>
      <c r="K42" s="87">
        <v>887</v>
      </c>
      <c r="L42" s="87">
        <v>766</v>
      </c>
      <c r="M42" s="88">
        <v>643</v>
      </c>
    </row>
    <row r="43" spans="2:13" ht="27.75" customHeight="1">
      <c r="B43" s="1169"/>
      <c r="C43" s="1170"/>
      <c r="D43" s="85"/>
      <c r="E43" s="1173" t="s">
        <v>27</v>
      </c>
      <c r="F43" s="1173"/>
      <c r="G43" s="1173"/>
      <c r="H43" s="1174"/>
      <c r="I43" s="86">
        <v>21236</v>
      </c>
      <c r="J43" s="87">
        <v>20718</v>
      </c>
      <c r="K43" s="87">
        <v>19703</v>
      </c>
      <c r="L43" s="87">
        <v>18439</v>
      </c>
      <c r="M43" s="88">
        <v>17513</v>
      </c>
    </row>
    <row r="44" spans="2:13" ht="27.75" customHeight="1">
      <c r="B44" s="1169"/>
      <c r="C44" s="1170"/>
      <c r="D44" s="85"/>
      <c r="E44" s="1173" t="s">
        <v>28</v>
      </c>
      <c r="F44" s="1173"/>
      <c r="G44" s="1173"/>
      <c r="H44" s="1174"/>
      <c r="I44" s="86" t="s">
        <v>485</v>
      </c>
      <c r="J44" s="87" t="s">
        <v>485</v>
      </c>
      <c r="K44" s="87" t="s">
        <v>485</v>
      </c>
      <c r="L44" s="87" t="s">
        <v>485</v>
      </c>
      <c r="M44" s="88" t="s">
        <v>485</v>
      </c>
    </row>
    <row r="45" spans="2:13" ht="27.75" customHeight="1">
      <c r="B45" s="1169"/>
      <c r="C45" s="1170"/>
      <c r="D45" s="85"/>
      <c r="E45" s="1173" t="s">
        <v>29</v>
      </c>
      <c r="F45" s="1173"/>
      <c r="G45" s="1173"/>
      <c r="H45" s="1174"/>
      <c r="I45" s="86">
        <v>14258</v>
      </c>
      <c r="J45" s="87">
        <v>14094</v>
      </c>
      <c r="K45" s="87">
        <v>13747</v>
      </c>
      <c r="L45" s="87">
        <v>13636</v>
      </c>
      <c r="M45" s="88">
        <v>13071</v>
      </c>
    </row>
    <row r="46" spans="2:13" ht="27.75" customHeight="1">
      <c r="B46" s="1169"/>
      <c r="C46" s="1170"/>
      <c r="D46" s="85"/>
      <c r="E46" s="1173" t="s">
        <v>30</v>
      </c>
      <c r="F46" s="1173"/>
      <c r="G46" s="1173"/>
      <c r="H46" s="1174"/>
      <c r="I46" s="86" t="s">
        <v>485</v>
      </c>
      <c r="J46" s="87" t="s">
        <v>485</v>
      </c>
      <c r="K46" s="87" t="s">
        <v>485</v>
      </c>
      <c r="L46" s="87" t="s">
        <v>485</v>
      </c>
      <c r="M46" s="88" t="s">
        <v>485</v>
      </c>
    </row>
    <row r="47" spans="2:13" ht="27.75" customHeight="1">
      <c r="B47" s="1169"/>
      <c r="C47" s="1170"/>
      <c r="D47" s="85"/>
      <c r="E47" s="1173" t="s">
        <v>31</v>
      </c>
      <c r="F47" s="1173"/>
      <c r="G47" s="1173"/>
      <c r="H47" s="1174"/>
      <c r="I47" s="86" t="s">
        <v>485</v>
      </c>
      <c r="J47" s="87" t="s">
        <v>485</v>
      </c>
      <c r="K47" s="87" t="s">
        <v>485</v>
      </c>
      <c r="L47" s="87" t="s">
        <v>485</v>
      </c>
      <c r="M47" s="88" t="s">
        <v>485</v>
      </c>
    </row>
    <row r="48" spans="2:13" ht="27.75" customHeight="1">
      <c r="B48" s="1171"/>
      <c r="C48" s="1172"/>
      <c r="D48" s="85"/>
      <c r="E48" s="1173" t="s">
        <v>32</v>
      </c>
      <c r="F48" s="1173"/>
      <c r="G48" s="1173"/>
      <c r="H48" s="1174"/>
      <c r="I48" s="86" t="s">
        <v>485</v>
      </c>
      <c r="J48" s="87" t="s">
        <v>485</v>
      </c>
      <c r="K48" s="87" t="s">
        <v>485</v>
      </c>
      <c r="L48" s="87" t="s">
        <v>485</v>
      </c>
      <c r="M48" s="88" t="s">
        <v>485</v>
      </c>
    </row>
    <row r="49" spans="2:13" ht="27.75" customHeight="1">
      <c r="B49" s="1167" t="s">
        <v>33</v>
      </c>
      <c r="C49" s="1168"/>
      <c r="D49" s="89"/>
      <c r="E49" s="1173" t="s">
        <v>34</v>
      </c>
      <c r="F49" s="1173"/>
      <c r="G49" s="1173"/>
      <c r="H49" s="1174"/>
      <c r="I49" s="86">
        <v>21226</v>
      </c>
      <c r="J49" s="87">
        <v>22686</v>
      </c>
      <c r="K49" s="87">
        <v>22911</v>
      </c>
      <c r="L49" s="87">
        <v>25007</v>
      </c>
      <c r="M49" s="88">
        <v>27862</v>
      </c>
    </row>
    <row r="50" spans="2:13" ht="27.75" customHeight="1">
      <c r="B50" s="1169"/>
      <c r="C50" s="1170"/>
      <c r="D50" s="85"/>
      <c r="E50" s="1173" t="s">
        <v>35</v>
      </c>
      <c r="F50" s="1173"/>
      <c r="G50" s="1173"/>
      <c r="H50" s="1174"/>
      <c r="I50" s="86">
        <v>10186</v>
      </c>
      <c r="J50" s="87">
        <v>10295</v>
      </c>
      <c r="K50" s="87">
        <v>10430</v>
      </c>
      <c r="L50" s="87">
        <v>10210</v>
      </c>
      <c r="M50" s="88">
        <v>9830</v>
      </c>
    </row>
    <row r="51" spans="2:13" ht="27.75" customHeight="1">
      <c r="B51" s="1171"/>
      <c r="C51" s="1172"/>
      <c r="D51" s="85"/>
      <c r="E51" s="1173" t="s">
        <v>36</v>
      </c>
      <c r="F51" s="1173"/>
      <c r="G51" s="1173"/>
      <c r="H51" s="1174"/>
      <c r="I51" s="86">
        <v>67258</v>
      </c>
      <c r="J51" s="87">
        <v>67872</v>
      </c>
      <c r="K51" s="87">
        <v>65732</v>
      </c>
      <c r="L51" s="87">
        <v>69063</v>
      </c>
      <c r="M51" s="88">
        <v>69804</v>
      </c>
    </row>
    <row r="52" spans="2:13" ht="27.75" customHeight="1" thickBot="1">
      <c r="B52" s="1175" t="s">
        <v>37</v>
      </c>
      <c r="C52" s="1176"/>
      <c r="D52" s="90"/>
      <c r="E52" s="1177" t="s">
        <v>38</v>
      </c>
      <c r="F52" s="1177"/>
      <c r="G52" s="1177"/>
      <c r="H52" s="1178"/>
      <c r="I52" s="91">
        <v>18121</v>
      </c>
      <c r="J52" s="92">
        <v>13233</v>
      </c>
      <c r="K52" s="92">
        <v>11883</v>
      </c>
      <c r="L52" s="92">
        <v>3843</v>
      </c>
      <c r="M52" s="93">
        <v>-455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524</v>
      </c>
      <c r="G2" s="111"/>
      <c r="H2" s="112"/>
    </row>
    <row r="3" spans="1:8">
      <c r="A3" s="108" t="s">
        <v>517</v>
      </c>
      <c r="B3" s="113"/>
      <c r="C3" s="114"/>
      <c r="D3" s="115">
        <v>62659</v>
      </c>
      <c r="E3" s="116"/>
      <c r="F3" s="117">
        <v>51540</v>
      </c>
      <c r="G3" s="118"/>
      <c r="H3" s="119"/>
    </row>
    <row r="4" spans="1:8">
      <c r="A4" s="120"/>
      <c r="B4" s="121"/>
      <c r="C4" s="122"/>
      <c r="D4" s="123">
        <v>46020</v>
      </c>
      <c r="E4" s="124"/>
      <c r="F4" s="125">
        <v>32621</v>
      </c>
      <c r="G4" s="126"/>
      <c r="H4" s="127"/>
    </row>
    <row r="5" spans="1:8">
      <c r="A5" s="108" t="s">
        <v>519</v>
      </c>
      <c r="B5" s="113"/>
      <c r="C5" s="114"/>
      <c r="D5" s="115">
        <v>51913</v>
      </c>
      <c r="E5" s="116"/>
      <c r="F5" s="117">
        <v>50804</v>
      </c>
      <c r="G5" s="118"/>
      <c r="H5" s="119"/>
    </row>
    <row r="6" spans="1:8">
      <c r="A6" s="120"/>
      <c r="B6" s="121"/>
      <c r="C6" s="122"/>
      <c r="D6" s="123">
        <v>31821</v>
      </c>
      <c r="E6" s="124"/>
      <c r="F6" s="125">
        <v>30480</v>
      </c>
      <c r="G6" s="126"/>
      <c r="H6" s="127"/>
    </row>
    <row r="7" spans="1:8">
      <c r="A7" s="108" t="s">
        <v>520</v>
      </c>
      <c r="B7" s="113"/>
      <c r="C7" s="114"/>
      <c r="D7" s="115">
        <v>45088</v>
      </c>
      <c r="E7" s="116"/>
      <c r="F7" s="117">
        <v>38606</v>
      </c>
      <c r="G7" s="118"/>
      <c r="H7" s="119"/>
    </row>
    <row r="8" spans="1:8">
      <c r="A8" s="120"/>
      <c r="B8" s="121"/>
      <c r="C8" s="122"/>
      <c r="D8" s="123">
        <v>27585</v>
      </c>
      <c r="E8" s="124"/>
      <c r="F8" s="125">
        <v>22435</v>
      </c>
      <c r="G8" s="126"/>
      <c r="H8" s="127"/>
    </row>
    <row r="9" spans="1:8">
      <c r="A9" s="108" t="s">
        <v>521</v>
      </c>
      <c r="B9" s="113"/>
      <c r="C9" s="114"/>
      <c r="D9" s="115">
        <v>42830</v>
      </c>
      <c r="E9" s="116"/>
      <c r="F9" s="117">
        <v>39425</v>
      </c>
      <c r="G9" s="118"/>
      <c r="H9" s="119"/>
    </row>
    <row r="10" spans="1:8">
      <c r="A10" s="120"/>
      <c r="B10" s="121"/>
      <c r="C10" s="122"/>
      <c r="D10" s="123">
        <v>26967</v>
      </c>
      <c r="E10" s="124"/>
      <c r="F10" s="125">
        <v>22414</v>
      </c>
      <c r="G10" s="126"/>
      <c r="H10" s="127"/>
    </row>
    <row r="11" spans="1:8">
      <c r="A11" s="108" t="s">
        <v>522</v>
      </c>
      <c r="B11" s="113"/>
      <c r="C11" s="114"/>
      <c r="D11" s="115">
        <v>88825</v>
      </c>
      <c r="E11" s="116"/>
      <c r="F11" s="117">
        <v>43141</v>
      </c>
      <c r="G11" s="118"/>
      <c r="H11" s="119"/>
    </row>
    <row r="12" spans="1:8">
      <c r="A12" s="120"/>
      <c r="B12" s="121"/>
      <c r="C12" s="128"/>
      <c r="D12" s="123">
        <v>36417</v>
      </c>
      <c r="E12" s="124"/>
      <c r="F12" s="125">
        <v>21887</v>
      </c>
      <c r="G12" s="126"/>
      <c r="H12" s="127"/>
    </row>
    <row r="13" spans="1:8">
      <c r="A13" s="108"/>
      <c r="B13" s="113"/>
      <c r="C13" s="129"/>
      <c r="D13" s="130">
        <v>58263</v>
      </c>
      <c r="E13" s="131"/>
      <c r="F13" s="132">
        <v>44703</v>
      </c>
      <c r="G13" s="133"/>
      <c r="H13" s="119"/>
    </row>
    <row r="14" spans="1:8">
      <c r="A14" s="120"/>
      <c r="B14" s="121"/>
      <c r="C14" s="122"/>
      <c r="D14" s="123">
        <v>33762</v>
      </c>
      <c r="E14" s="124"/>
      <c r="F14" s="125">
        <v>25967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2.67</v>
      </c>
      <c r="C19" s="134">
        <f>ROUND(VALUE(SUBSTITUTE(実質収支比率等に係る経年分析!G$48,"▲","-")),2)</f>
        <v>2.67</v>
      </c>
      <c r="D19" s="134">
        <f>ROUND(VALUE(SUBSTITUTE(実質収支比率等に係る経年分析!H$48,"▲","-")),2)</f>
        <v>2.76</v>
      </c>
      <c r="E19" s="134">
        <f>ROUND(VALUE(SUBSTITUTE(実質収支比率等に係る経年分析!I$48,"▲","-")),2)</f>
        <v>2.95</v>
      </c>
      <c r="F19" s="134">
        <f>ROUND(VALUE(SUBSTITUTE(実質収支比率等に係る経年分析!J$48,"▲","-")),2)</f>
        <v>2.95</v>
      </c>
    </row>
    <row r="20" spans="1:11">
      <c r="A20" s="134" t="s">
        <v>43</v>
      </c>
      <c r="B20" s="134">
        <f>ROUND(VALUE(SUBSTITUTE(実質収支比率等に係る経年分析!F$47,"▲","-")),2)</f>
        <v>9.23</v>
      </c>
      <c r="C20" s="134">
        <f>ROUND(VALUE(SUBSTITUTE(実質収支比率等に係る経年分析!G$47,"▲","-")),2)</f>
        <v>8.91</v>
      </c>
      <c r="D20" s="134">
        <f>ROUND(VALUE(SUBSTITUTE(実質収支比率等に係る経年分析!H$47,"▲","-")),2)</f>
        <v>8.7799999999999994</v>
      </c>
      <c r="E20" s="134">
        <f>ROUND(VALUE(SUBSTITUTE(実質収支比率等に係る経年分析!I$47,"▲","-")),2)</f>
        <v>9.01</v>
      </c>
      <c r="F20" s="134">
        <f>ROUND(VALUE(SUBSTITUTE(実質収支比率等に係る経年分析!J$47,"▲","-")),2)</f>
        <v>8.93</v>
      </c>
    </row>
    <row r="21" spans="1:11">
      <c r="A21" s="134" t="s">
        <v>44</v>
      </c>
      <c r="B21" s="134">
        <f>IF(ISNUMBER(VALUE(SUBSTITUTE(実質収支比率等に係る経年分析!F$49,"▲","-"))),ROUND(VALUE(SUBSTITUTE(実質収支比率等に係る経年分析!F$49,"▲","-")),2),NA())</f>
        <v>1.29</v>
      </c>
      <c r="C21" s="134">
        <f>IF(ISNUMBER(VALUE(SUBSTITUTE(実質収支比率等に係る経年分析!G$49,"▲","-"))),ROUND(VALUE(SUBSTITUTE(実質収支比率等に係る経年分析!G$49,"▲","-")),2),NA())</f>
        <v>2.25</v>
      </c>
      <c r="D21" s="134">
        <f>IF(ISNUMBER(VALUE(SUBSTITUTE(実質収支比率等に係る経年分析!H$49,"▲","-"))),ROUND(VALUE(SUBSTITUTE(実質収支比率等に係る経年分析!H$49,"▲","-")),2),NA())</f>
        <v>2.67</v>
      </c>
      <c r="E21" s="134">
        <f>IF(ISNUMBER(VALUE(SUBSTITUTE(実質収支比率等に係る経年分析!I$49,"▲","-"))),ROUND(VALUE(SUBSTITUTE(実質収支比率等に係る経年分析!I$49,"▲","-")),2),NA())</f>
        <v>2.13</v>
      </c>
      <c r="F21" s="134">
        <f>IF(ISNUMBER(VALUE(SUBSTITUTE(実質収支比率等に係る経年分析!J$49,"▲","-"))),ROUND(VALUE(SUBSTITUTE(実質収支比率等に係る経年分析!J$49,"▲","-")),2),NA())</f>
        <v>1.9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都城市整備墓地特別会計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都城市御池簡易水道事業特別会計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都城市電気事業特別会計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都城市介護保険特別会計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都城市後期高齢者医療特別会計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0.01</v>
      </c>
    </row>
    <row r="34" spans="1:16">
      <c r="A34" s="135" t="str">
        <f>IF(連結実質赤字比率に係る赤字・黒字の構成分析!C$36="",NA(),連結実質赤字比率に係る赤字・黒字の構成分析!C$36)</f>
        <v>都城市国民健康保険特別会計（事業勘定）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2.95</v>
      </c>
    </row>
    <row r="36" spans="1:16">
      <c r="A36" s="135" t="str">
        <f>IF(連結実質赤字比率に係る赤字・黒字の構成分析!C$34="",NA(),連結実質赤字比率に係る赤字・黒字の構成分析!C$34)</f>
        <v>都城市水道事業会計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4.68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5.0599999999999996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6.48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7525</v>
      </c>
      <c r="E42" s="136"/>
      <c r="F42" s="136"/>
      <c r="G42" s="136">
        <f>'実質公債費比率（分子）の構造'!L$52</f>
        <v>7394</v>
      </c>
      <c r="H42" s="136"/>
      <c r="I42" s="136"/>
      <c r="J42" s="136">
        <f>'実質公債費比率（分子）の構造'!M$52</f>
        <v>8505</v>
      </c>
      <c r="K42" s="136"/>
      <c r="L42" s="136"/>
      <c r="M42" s="136">
        <f>'実質公債費比率（分子）の構造'!N$52</f>
        <v>7579</v>
      </c>
      <c r="N42" s="136"/>
      <c r="O42" s="136"/>
      <c r="P42" s="136">
        <f>'実質公債費比率（分子）の構造'!O$52</f>
        <v>7704</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136</v>
      </c>
      <c r="C44" s="136"/>
      <c r="D44" s="136"/>
      <c r="E44" s="136">
        <f>'実質公債費比率（分子）の構造'!L$50</f>
        <v>136</v>
      </c>
      <c r="F44" s="136"/>
      <c r="G44" s="136"/>
      <c r="H44" s="136">
        <f>'実質公債費比率（分子）の構造'!M$50</f>
        <v>136</v>
      </c>
      <c r="I44" s="136"/>
      <c r="J44" s="136"/>
      <c r="K44" s="136">
        <f>'実質公債費比率（分子）の構造'!N$50</f>
        <v>136</v>
      </c>
      <c r="L44" s="136"/>
      <c r="M44" s="136"/>
      <c r="N44" s="136">
        <f>'実質公債費比率（分子）の構造'!O$50</f>
        <v>136</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1607</v>
      </c>
      <c r="C46" s="136"/>
      <c r="D46" s="136"/>
      <c r="E46" s="136">
        <f>'実質公債費比率（分子）の構造'!L$48</f>
        <v>1590</v>
      </c>
      <c r="F46" s="136"/>
      <c r="G46" s="136"/>
      <c r="H46" s="136">
        <f>'実質公債費比率（分子）の構造'!M$48</f>
        <v>1561</v>
      </c>
      <c r="I46" s="136"/>
      <c r="J46" s="136"/>
      <c r="K46" s="136">
        <f>'実質公債費比率（分子）の構造'!N$48</f>
        <v>1510</v>
      </c>
      <c r="L46" s="136"/>
      <c r="M46" s="136"/>
      <c r="N46" s="136">
        <f>'実質公債費比率（分子）の構造'!O$48</f>
        <v>1498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9655</v>
      </c>
      <c r="C49" s="136"/>
      <c r="D49" s="136"/>
      <c r="E49" s="136">
        <f>'実質公債費比率（分子）の構造'!L$45</f>
        <v>9286</v>
      </c>
      <c r="F49" s="136"/>
      <c r="G49" s="136"/>
      <c r="H49" s="136">
        <f>'実質公債費比率（分子）の構造'!M$45</f>
        <v>9008</v>
      </c>
      <c r="I49" s="136"/>
      <c r="J49" s="136"/>
      <c r="K49" s="136">
        <f>'実質公債費比率（分子）の構造'!N$45</f>
        <v>8651</v>
      </c>
      <c r="L49" s="136"/>
      <c r="M49" s="136"/>
      <c r="N49" s="136">
        <f>'実質公債費比率（分子）の構造'!O$45</f>
        <v>8274</v>
      </c>
      <c r="O49" s="136"/>
      <c r="P49" s="136"/>
    </row>
    <row r="50" spans="1:16">
      <c r="A50" s="136" t="s">
        <v>59</v>
      </c>
      <c r="B50" s="136" t="e">
        <f>NA()</f>
        <v>#N/A</v>
      </c>
      <c r="C50" s="136">
        <f>IF(ISNUMBER('実質公債費比率（分子）の構造'!K$53),'実質公債費比率（分子）の構造'!K$53,NA())</f>
        <v>3873</v>
      </c>
      <c r="D50" s="136" t="e">
        <f>NA()</f>
        <v>#N/A</v>
      </c>
      <c r="E50" s="136" t="e">
        <f>NA()</f>
        <v>#N/A</v>
      </c>
      <c r="F50" s="136">
        <f>IF(ISNUMBER('実質公債費比率（分子）の構造'!L$53),'実質公債費比率（分子）の構造'!L$53,NA())</f>
        <v>3618</v>
      </c>
      <c r="G50" s="136" t="e">
        <f>NA()</f>
        <v>#N/A</v>
      </c>
      <c r="H50" s="136" t="e">
        <f>NA()</f>
        <v>#N/A</v>
      </c>
      <c r="I50" s="136">
        <f>IF(ISNUMBER('実質公債費比率（分子）の構造'!M$53),'実質公債費比率（分子）の構造'!M$53,NA())</f>
        <v>2200</v>
      </c>
      <c r="J50" s="136" t="e">
        <f>NA()</f>
        <v>#N/A</v>
      </c>
      <c r="K50" s="136" t="e">
        <f>NA()</f>
        <v>#N/A</v>
      </c>
      <c r="L50" s="136">
        <f>IF(ISNUMBER('実質公債費比率（分子）の構造'!N$53),'実質公債費比率（分子）の構造'!N$53,NA())</f>
        <v>2718</v>
      </c>
      <c r="M50" s="136" t="e">
        <f>NA()</f>
        <v>#N/A</v>
      </c>
      <c r="N50" s="136" t="e">
        <f>NA()</f>
        <v>#N/A</v>
      </c>
      <c r="O50" s="136">
        <f>IF(ISNUMBER('実質公債費比率（分子）の構造'!O$53),'実質公債費比率（分子）の構造'!O$53,NA())</f>
        <v>2204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67258</v>
      </c>
      <c r="E56" s="135"/>
      <c r="F56" s="135"/>
      <c r="G56" s="135">
        <f>'将来負担比率（分子）の構造'!J$51</f>
        <v>67872</v>
      </c>
      <c r="H56" s="135"/>
      <c r="I56" s="135"/>
      <c r="J56" s="135">
        <f>'将来負担比率（分子）の構造'!K$51</f>
        <v>65732</v>
      </c>
      <c r="K56" s="135"/>
      <c r="L56" s="135"/>
      <c r="M56" s="135">
        <f>'将来負担比率（分子）の構造'!L$51</f>
        <v>69063</v>
      </c>
      <c r="N56" s="135"/>
      <c r="O56" s="135"/>
      <c r="P56" s="135">
        <f>'将来負担比率（分子）の構造'!M$51</f>
        <v>69804</v>
      </c>
    </row>
    <row r="57" spans="1:16">
      <c r="A57" s="135" t="s">
        <v>35</v>
      </c>
      <c r="B57" s="135"/>
      <c r="C57" s="135"/>
      <c r="D57" s="135">
        <f>'将来負担比率（分子）の構造'!I$50</f>
        <v>10186</v>
      </c>
      <c r="E57" s="135"/>
      <c r="F57" s="135"/>
      <c r="G57" s="135">
        <f>'将来負担比率（分子）の構造'!J$50</f>
        <v>10295</v>
      </c>
      <c r="H57" s="135"/>
      <c r="I57" s="135"/>
      <c r="J57" s="135">
        <f>'将来負担比率（分子）の構造'!K$50</f>
        <v>10430</v>
      </c>
      <c r="K57" s="135"/>
      <c r="L57" s="135"/>
      <c r="M57" s="135">
        <f>'将来負担比率（分子）の構造'!L$50</f>
        <v>10210</v>
      </c>
      <c r="N57" s="135"/>
      <c r="O57" s="135"/>
      <c r="P57" s="135">
        <f>'将来負担比率（分子）の構造'!M$50</f>
        <v>9830</v>
      </c>
    </row>
    <row r="58" spans="1:16">
      <c r="A58" s="135" t="s">
        <v>34</v>
      </c>
      <c r="B58" s="135"/>
      <c r="C58" s="135"/>
      <c r="D58" s="135">
        <f>'将来負担比率（分子）の構造'!I$49</f>
        <v>21226</v>
      </c>
      <c r="E58" s="135"/>
      <c r="F58" s="135"/>
      <c r="G58" s="135">
        <f>'将来負担比率（分子）の構造'!J$49</f>
        <v>22686</v>
      </c>
      <c r="H58" s="135"/>
      <c r="I58" s="135"/>
      <c r="J58" s="135">
        <f>'将来負担比率（分子）の構造'!K$49</f>
        <v>22911</v>
      </c>
      <c r="K58" s="135"/>
      <c r="L58" s="135"/>
      <c r="M58" s="135">
        <f>'将来負担比率（分子）の構造'!L$49</f>
        <v>25007</v>
      </c>
      <c r="N58" s="135"/>
      <c r="O58" s="135"/>
      <c r="P58" s="135">
        <f>'将来負担比率（分子）の構造'!M$49</f>
        <v>27862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14258</v>
      </c>
      <c r="C62" s="135"/>
      <c r="D62" s="135"/>
      <c r="E62" s="135">
        <f>'将来負担比率（分子）の構造'!J$45</f>
        <v>14094</v>
      </c>
      <c r="F62" s="135"/>
      <c r="G62" s="135"/>
      <c r="H62" s="135">
        <f>'将来負担比率（分子）の構造'!K$45</f>
        <v>13747</v>
      </c>
      <c r="I62" s="135"/>
      <c r="J62" s="135"/>
      <c r="K62" s="135">
        <f>'将来負担比率（分子）の構造'!L$45</f>
        <v>13636</v>
      </c>
      <c r="L62" s="135"/>
      <c r="M62" s="135"/>
      <c r="N62" s="135">
        <f>'将来負担比率（分子）の構造'!M$45</f>
        <v>13071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21236</v>
      </c>
      <c r="C64" s="135"/>
      <c r="D64" s="135"/>
      <c r="E64" s="135">
        <f>'将来負担比率（分子）の構造'!J$43</f>
        <v>20718</v>
      </c>
      <c r="F64" s="135"/>
      <c r="G64" s="135"/>
      <c r="H64" s="135">
        <f>'将来負担比率（分子）の構造'!K$43</f>
        <v>19703</v>
      </c>
      <c r="I64" s="135"/>
      <c r="J64" s="135"/>
      <c r="K64" s="135">
        <f>'将来負担比率（分子）の構造'!L$43</f>
        <v>18439</v>
      </c>
      <c r="L64" s="135"/>
      <c r="M64" s="135"/>
      <c r="N64" s="135">
        <f>'将来負担比率（分子）の構造'!M$43</f>
        <v>17513</v>
      </c>
      <c r="O64" s="135"/>
      <c r="P64" s="135"/>
    </row>
    <row r="65" spans="1:16">
      <c r="A65" s="135" t="s">
        <v>26</v>
      </c>
      <c r="B65" s="135">
        <f>'将来負担比率（分子）の構造'!I$42</f>
        <v>1122</v>
      </c>
      <c r="C65" s="135"/>
      <c r="D65" s="135"/>
      <c r="E65" s="135">
        <f>'将来負担比率（分子）の構造'!J$42</f>
        <v>1005</v>
      </c>
      <c r="F65" s="135"/>
      <c r="G65" s="135"/>
      <c r="H65" s="135">
        <f>'将来負担比率（分子）の構造'!K$42</f>
        <v>887</v>
      </c>
      <c r="I65" s="135"/>
      <c r="J65" s="135"/>
      <c r="K65" s="135">
        <f>'将来負担比率（分子）の構造'!L$42</f>
        <v>766</v>
      </c>
      <c r="L65" s="135"/>
      <c r="M65" s="135"/>
      <c r="N65" s="135">
        <f>'将来負担比率（分子）の構造'!M$42</f>
        <v>643</v>
      </c>
      <c r="O65" s="135"/>
      <c r="P65" s="135"/>
    </row>
    <row r="66" spans="1:16">
      <c r="A66" s="135" t="s">
        <v>25</v>
      </c>
      <c r="B66" s="135">
        <f>'将来負担比率（分子）の構造'!I$41</f>
        <v>80175</v>
      </c>
      <c r="C66" s="135"/>
      <c r="D66" s="135"/>
      <c r="E66" s="135">
        <f>'将来負担比率（分子）の構造'!J$41</f>
        <v>78268</v>
      </c>
      <c r="F66" s="135"/>
      <c r="G66" s="135"/>
      <c r="H66" s="135">
        <f>'将来負担比率（分子）の構造'!K$41</f>
        <v>76620</v>
      </c>
      <c r="I66" s="135"/>
      <c r="J66" s="135"/>
      <c r="K66" s="135">
        <f>'将来負担比率（分子）の構造'!L$41</f>
        <v>75283</v>
      </c>
      <c r="L66" s="135"/>
      <c r="M66" s="135"/>
      <c r="N66" s="135">
        <f>'将来負担比率（分子）の構造'!M$41</f>
        <v>75814</v>
      </c>
      <c r="O66" s="135"/>
      <c r="P66" s="135"/>
    </row>
    <row r="67" spans="1:16">
      <c r="A67" s="135" t="s">
        <v>63</v>
      </c>
      <c r="B67" s="135" t="e">
        <f>NA()</f>
        <v>#N/A</v>
      </c>
      <c r="C67" s="135">
        <f>IF(ISNUMBER('将来負担比率（分子）の構造'!I$52), IF('将来負担比率（分子）の構造'!I$52 &lt; 0, 0, '将来負担比率（分子）の構造'!I$52), NA())</f>
        <v>18121</v>
      </c>
      <c r="D67" s="135" t="e">
        <f>NA()</f>
        <v>#N/A</v>
      </c>
      <c r="E67" s="135" t="e">
        <f>NA()</f>
        <v>#N/A</v>
      </c>
      <c r="F67" s="135">
        <f>IF(ISNUMBER('将来負担比率（分子）の構造'!J$52), IF('将来負担比率（分子）の構造'!J$52 &lt; 0, 0, '将来負担比率（分子）の構造'!J$52), NA())</f>
        <v>13233</v>
      </c>
      <c r="G67" s="135" t="e">
        <f>NA()</f>
        <v>#N/A</v>
      </c>
      <c r="H67" s="135" t="e">
        <f>NA()</f>
        <v>#N/A</v>
      </c>
      <c r="I67" s="135">
        <f>IF(ISNUMBER('将来負担比率（分子）の構造'!K$52), IF('将来負担比率（分子）の構造'!K$52 &lt; 0, 0, '将来負担比率（分子）の構造'!K$52), NA())</f>
        <v>11883</v>
      </c>
      <c r="J67" s="135" t="e">
        <f>NA()</f>
        <v>#N/A</v>
      </c>
      <c r="K67" s="135" t="e">
        <f>NA()</f>
        <v>#N/A</v>
      </c>
      <c r="L67" s="135">
        <f>IF(ISNUMBER('将来負担比率（分子）の構造'!L$52), IF('将来負担比率（分子）の構造'!L$52 &lt; 0, 0, '将来負担比率（分子）の構造'!L$52), NA())</f>
        <v>3843</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18195009</v>
      </c>
      <c r="S5" s="637"/>
      <c r="T5" s="637"/>
      <c r="U5" s="637"/>
      <c r="V5" s="637"/>
      <c r="W5" s="637"/>
      <c r="X5" s="637"/>
      <c r="Y5" s="684"/>
      <c r="Z5" s="697">
        <v>23</v>
      </c>
      <c r="AA5" s="697"/>
      <c r="AB5" s="697"/>
      <c r="AC5" s="697"/>
      <c r="AD5" s="698">
        <v>17288753</v>
      </c>
      <c r="AE5" s="698"/>
      <c r="AF5" s="698"/>
      <c r="AG5" s="698"/>
      <c r="AH5" s="698"/>
      <c r="AI5" s="698"/>
      <c r="AJ5" s="698"/>
      <c r="AK5" s="698"/>
      <c r="AL5" s="685">
        <v>43.6</v>
      </c>
      <c r="AM5" s="654"/>
      <c r="AN5" s="654"/>
      <c r="AO5" s="686"/>
      <c r="AP5" s="673" t="s">
        <v>207</v>
      </c>
      <c r="AQ5" s="674"/>
      <c r="AR5" s="674"/>
      <c r="AS5" s="674"/>
      <c r="AT5" s="674"/>
      <c r="AU5" s="674"/>
      <c r="AV5" s="674"/>
      <c r="AW5" s="674"/>
      <c r="AX5" s="674"/>
      <c r="AY5" s="674"/>
      <c r="AZ5" s="674"/>
      <c r="BA5" s="674"/>
      <c r="BB5" s="674"/>
      <c r="BC5" s="674"/>
      <c r="BD5" s="674"/>
      <c r="BE5" s="674"/>
      <c r="BF5" s="675"/>
      <c r="BG5" s="586">
        <v>17288753</v>
      </c>
      <c r="BH5" s="587"/>
      <c r="BI5" s="587"/>
      <c r="BJ5" s="587"/>
      <c r="BK5" s="587"/>
      <c r="BL5" s="587"/>
      <c r="BM5" s="587"/>
      <c r="BN5" s="588"/>
      <c r="BO5" s="639">
        <v>95</v>
      </c>
      <c r="BP5" s="639"/>
      <c r="BQ5" s="639"/>
      <c r="BR5" s="639"/>
      <c r="BS5" s="640">
        <v>205574</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c r="B6" s="583" t="s">
        <v>211</v>
      </c>
      <c r="C6" s="584"/>
      <c r="D6" s="584"/>
      <c r="E6" s="584"/>
      <c r="F6" s="584"/>
      <c r="G6" s="584"/>
      <c r="H6" s="584"/>
      <c r="I6" s="584"/>
      <c r="J6" s="584"/>
      <c r="K6" s="584"/>
      <c r="L6" s="584"/>
      <c r="M6" s="584"/>
      <c r="N6" s="584"/>
      <c r="O6" s="584"/>
      <c r="P6" s="584"/>
      <c r="Q6" s="585"/>
      <c r="R6" s="586">
        <v>1007744</v>
      </c>
      <c r="S6" s="587"/>
      <c r="T6" s="587"/>
      <c r="U6" s="587"/>
      <c r="V6" s="587"/>
      <c r="W6" s="587"/>
      <c r="X6" s="587"/>
      <c r="Y6" s="588"/>
      <c r="Z6" s="639">
        <v>1.3</v>
      </c>
      <c r="AA6" s="639"/>
      <c r="AB6" s="639"/>
      <c r="AC6" s="639"/>
      <c r="AD6" s="640">
        <v>1007744</v>
      </c>
      <c r="AE6" s="640"/>
      <c r="AF6" s="640"/>
      <c r="AG6" s="640"/>
      <c r="AH6" s="640"/>
      <c r="AI6" s="640"/>
      <c r="AJ6" s="640"/>
      <c r="AK6" s="640"/>
      <c r="AL6" s="609">
        <v>2.5</v>
      </c>
      <c r="AM6" s="641"/>
      <c r="AN6" s="641"/>
      <c r="AO6" s="642"/>
      <c r="AP6" s="583" t="s">
        <v>212</v>
      </c>
      <c r="AQ6" s="584"/>
      <c r="AR6" s="584"/>
      <c r="AS6" s="584"/>
      <c r="AT6" s="584"/>
      <c r="AU6" s="584"/>
      <c r="AV6" s="584"/>
      <c r="AW6" s="584"/>
      <c r="AX6" s="584"/>
      <c r="AY6" s="584"/>
      <c r="AZ6" s="584"/>
      <c r="BA6" s="584"/>
      <c r="BB6" s="584"/>
      <c r="BC6" s="584"/>
      <c r="BD6" s="584"/>
      <c r="BE6" s="584"/>
      <c r="BF6" s="585"/>
      <c r="BG6" s="586">
        <v>17288753</v>
      </c>
      <c r="BH6" s="587"/>
      <c r="BI6" s="587"/>
      <c r="BJ6" s="587"/>
      <c r="BK6" s="587"/>
      <c r="BL6" s="587"/>
      <c r="BM6" s="587"/>
      <c r="BN6" s="588"/>
      <c r="BO6" s="639">
        <v>95</v>
      </c>
      <c r="BP6" s="639"/>
      <c r="BQ6" s="639"/>
      <c r="BR6" s="639"/>
      <c r="BS6" s="640">
        <v>205574</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380116</v>
      </c>
      <c r="CS6" s="587"/>
      <c r="CT6" s="587"/>
      <c r="CU6" s="587"/>
      <c r="CV6" s="587"/>
      <c r="CW6" s="587"/>
      <c r="CX6" s="587"/>
      <c r="CY6" s="588"/>
      <c r="CZ6" s="639">
        <v>0.5</v>
      </c>
      <c r="DA6" s="639"/>
      <c r="DB6" s="639"/>
      <c r="DC6" s="639"/>
      <c r="DD6" s="592" t="s">
        <v>214</v>
      </c>
      <c r="DE6" s="587"/>
      <c r="DF6" s="587"/>
      <c r="DG6" s="587"/>
      <c r="DH6" s="587"/>
      <c r="DI6" s="587"/>
      <c r="DJ6" s="587"/>
      <c r="DK6" s="587"/>
      <c r="DL6" s="587"/>
      <c r="DM6" s="587"/>
      <c r="DN6" s="587"/>
      <c r="DO6" s="587"/>
      <c r="DP6" s="588"/>
      <c r="DQ6" s="592">
        <v>380114</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24956</v>
      </c>
      <c r="S7" s="587"/>
      <c r="T7" s="587"/>
      <c r="U7" s="587"/>
      <c r="V7" s="587"/>
      <c r="W7" s="587"/>
      <c r="X7" s="587"/>
      <c r="Y7" s="588"/>
      <c r="Z7" s="639">
        <v>0</v>
      </c>
      <c r="AA7" s="639"/>
      <c r="AB7" s="639"/>
      <c r="AC7" s="639"/>
      <c r="AD7" s="640">
        <v>24956</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7202329</v>
      </c>
      <c r="BH7" s="587"/>
      <c r="BI7" s="587"/>
      <c r="BJ7" s="587"/>
      <c r="BK7" s="587"/>
      <c r="BL7" s="587"/>
      <c r="BM7" s="587"/>
      <c r="BN7" s="588"/>
      <c r="BO7" s="639">
        <v>39.6</v>
      </c>
      <c r="BP7" s="639"/>
      <c r="BQ7" s="639"/>
      <c r="BR7" s="639"/>
      <c r="BS7" s="640">
        <v>205574</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9844903</v>
      </c>
      <c r="CS7" s="587"/>
      <c r="CT7" s="587"/>
      <c r="CU7" s="587"/>
      <c r="CV7" s="587"/>
      <c r="CW7" s="587"/>
      <c r="CX7" s="587"/>
      <c r="CY7" s="588"/>
      <c r="CZ7" s="639">
        <v>12.7</v>
      </c>
      <c r="DA7" s="639"/>
      <c r="DB7" s="639"/>
      <c r="DC7" s="639"/>
      <c r="DD7" s="592">
        <v>191076</v>
      </c>
      <c r="DE7" s="587"/>
      <c r="DF7" s="587"/>
      <c r="DG7" s="587"/>
      <c r="DH7" s="587"/>
      <c r="DI7" s="587"/>
      <c r="DJ7" s="587"/>
      <c r="DK7" s="587"/>
      <c r="DL7" s="587"/>
      <c r="DM7" s="587"/>
      <c r="DN7" s="587"/>
      <c r="DO7" s="587"/>
      <c r="DP7" s="588"/>
      <c r="DQ7" s="592">
        <v>8537697</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28412</v>
      </c>
      <c r="S8" s="587"/>
      <c r="T8" s="587"/>
      <c r="U8" s="587"/>
      <c r="V8" s="587"/>
      <c r="W8" s="587"/>
      <c r="X8" s="587"/>
      <c r="Y8" s="588"/>
      <c r="Z8" s="639">
        <v>0</v>
      </c>
      <c r="AA8" s="639"/>
      <c r="AB8" s="639"/>
      <c r="AC8" s="639"/>
      <c r="AD8" s="640">
        <v>28412</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216188</v>
      </c>
      <c r="BH8" s="587"/>
      <c r="BI8" s="587"/>
      <c r="BJ8" s="587"/>
      <c r="BK8" s="587"/>
      <c r="BL8" s="587"/>
      <c r="BM8" s="587"/>
      <c r="BN8" s="588"/>
      <c r="BO8" s="639">
        <v>1.2</v>
      </c>
      <c r="BP8" s="639"/>
      <c r="BQ8" s="639"/>
      <c r="BR8" s="639"/>
      <c r="BS8" s="592" t="s">
        <v>113</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25958152</v>
      </c>
      <c r="CS8" s="587"/>
      <c r="CT8" s="587"/>
      <c r="CU8" s="587"/>
      <c r="CV8" s="587"/>
      <c r="CW8" s="587"/>
      <c r="CX8" s="587"/>
      <c r="CY8" s="588"/>
      <c r="CZ8" s="639">
        <v>33.6</v>
      </c>
      <c r="DA8" s="639"/>
      <c r="DB8" s="639"/>
      <c r="DC8" s="639"/>
      <c r="DD8" s="592">
        <v>238881</v>
      </c>
      <c r="DE8" s="587"/>
      <c r="DF8" s="587"/>
      <c r="DG8" s="587"/>
      <c r="DH8" s="587"/>
      <c r="DI8" s="587"/>
      <c r="DJ8" s="587"/>
      <c r="DK8" s="587"/>
      <c r="DL8" s="587"/>
      <c r="DM8" s="587"/>
      <c r="DN8" s="587"/>
      <c r="DO8" s="587"/>
      <c r="DP8" s="588"/>
      <c r="DQ8" s="592">
        <v>12655500</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33720</v>
      </c>
      <c r="S9" s="587"/>
      <c r="T9" s="587"/>
      <c r="U9" s="587"/>
      <c r="V9" s="587"/>
      <c r="W9" s="587"/>
      <c r="X9" s="587"/>
      <c r="Y9" s="588"/>
      <c r="Z9" s="639">
        <v>0</v>
      </c>
      <c r="AA9" s="639"/>
      <c r="AB9" s="639"/>
      <c r="AC9" s="639"/>
      <c r="AD9" s="640">
        <v>33720</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5338825</v>
      </c>
      <c r="BH9" s="587"/>
      <c r="BI9" s="587"/>
      <c r="BJ9" s="587"/>
      <c r="BK9" s="587"/>
      <c r="BL9" s="587"/>
      <c r="BM9" s="587"/>
      <c r="BN9" s="588"/>
      <c r="BO9" s="639">
        <v>29.3</v>
      </c>
      <c r="BP9" s="639"/>
      <c r="BQ9" s="639"/>
      <c r="BR9" s="639"/>
      <c r="BS9" s="592" t="s">
        <v>113</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10862071</v>
      </c>
      <c r="CS9" s="587"/>
      <c r="CT9" s="587"/>
      <c r="CU9" s="587"/>
      <c r="CV9" s="587"/>
      <c r="CW9" s="587"/>
      <c r="CX9" s="587"/>
      <c r="CY9" s="588"/>
      <c r="CZ9" s="639">
        <v>14</v>
      </c>
      <c r="DA9" s="639"/>
      <c r="DB9" s="639"/>
      <c r="DC9" s="639"/>
      <c r="DD9" s="592">
        <v>7479916</v>
      </c>
      <c r="DE9" s="587"/>
      <c r="DF9" s="587"/>
      <c r="DG9" s="587"/>
      <c r="DH9" s="587"/>
      <c r="DI9" s="587"/>
      <c r="DJ9" s="587"/>
      <c r="DK9" s="587"/>
      <c r="DL9" s="587"/>
      <c r="DM9" s="587"/>
      <c r="DN9" s="587"/>
      <c r="DO9" s="587"/>
      <c r="DP9" s="588"/>
      <c r="DQ9" s="592">
        <v>3860303</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1624255</v>
      </c>
      <c r="S10" s="587"/>
      <c r="T10" s="587"/>
      <c r="U10" s="587"/>
      <c r="V10" s="587"/>
      <c r="W10" s="587"/>
      <c r="X10" s="587"/>
      <c r="Y10" s="588"/>
      <c r="Z10" s="639">
        <v>2.1</v>
      </c>
      <c r="AA10" s="639"/>
      <c r="AB10" s="639"/>
      <c r="AC10" s="639"/>
      <c r="AD10" s="640">
        <v>1624255</v>
      </c>
      <c r="AE10" s="640"/>
      <c r="AF10" s="640"/>
      <c r="AG10" s="640"/>
      <c r="AH10" s="640"/>
      <c r="AI10" s="640"/>
      <c r="AJ10" s="640"/>
      <c r="AK10" s="640"/>
      <c r="AL10" s="609">
        <v>4.0999999999999996</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388258</v>
      </c>
      <c r="BH10" s="587"/>
      <c r="BI10" s="587"/>
      <c r="BJ10" s="587"/>
      <c r="BK10" s="587"/>
      <c r="BL10" s="587"/>
      <c r="BM10" s="587"/>
      <c r="BN10" s="588"/>
      <c r="BO10" s="639">
        <v>2.1</v>
      </c>
      <c r="BP10" s="639"/>
      <c r="BQ10" s="639"/>
      <c r="BR10" s="639"/>
      <c r="BS10" s="592" t="s">
        <v>113</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22201</v>
      </c>
      <c r="CS10" s="587"/>
      <c r="CT10" s="587"/>
      <c r="CU10" s="587"/>
      <c r="CV10" s="587"/>
      <c r="CW10" s="587"/>
      <c r="CX10" s="587"/>
      <c r="CY10" s="588"/>
      <c r="CZ10" s="639">
        <v>0</v>
      </c>
      <c r="DA10" s="639"/>
      <c r="DB10" s="639"/>
      <c r="DC10" s="639"/>
      <c r="DD10" s="592" t="s">
        <v>113</v>
      </c>
      <c r="DE10" s="587"/>
      <c r="DF10" s="587"/>
      <c r="DG10" s="587"/>
      <c r="DH10" s="587"/>
      <c r="DI10" s="587"/>
      <c r="DJ10" s="587"/>
      <c r="DK10" s="587"/>
      <c r="DL10" s="587"/>
      <c r="DM10" s="587"/>
      <c r="DN10" s="587"/>
      <c r="DO10" s="587"/>
      <c r="DP10" s="588"/>
      <c r="DQ10" s="592">
        <v>3523</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v>29356</v>
      </c>
      <c r="S11" s="587"/>
      <c r="T11" s="587"/>
      <c r="U11" s="587"/>
      <c r="V11" s="587"/>
      <c r="W11" s="587"/>
      <c r="X11" s="587"/>
      <c r="Y11" s="588"/>
      <c r="Z11" s="639">
        <v>0</v>
      </c>
      <c r="AA11" s="639"/>
      <c r="AB11" s="639"/>
      <c r="AC11" s="639"/>
      <c r="AD11" s="640">
        <v>29356</v>
      </c>
      <c r="AE11" s="640"/>
      <c r="AF11" s="640"/>
      <c r="AG11" s="640"/>
      <c r="AH11" s="640"/>
      <c r="AI11" s="640"/>
      <c r="AJ11" s="640"/>
      <c r="AK11" s="640"/>
      <c r="AL11" s="609">
        <v>0.1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1259058</v>
      </c>
      <c r="BH11" s="587"/>
      <c r="BI11" s="587"/>
      <c r="BJ11" s="587"/>
      <c r="BK11" s="587"/>
      <c r="BL11" s="587"/>
      <c r="BM11" s="587"/>
      <c r="BN11" s="588"/>
      <c r="BO11" s="639">
        <v>6.9</v>
      </c>
      <c r="BP11" s="639"/>
      <c r="BQ11" s="639"/>
      <c r="BR11" s="639"/>
      <c r="BS11" s="592">
        <v>205574</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3750108</v>
      </c>
      <c r="CS11" s="587"/>
      <c r="CT11" s="587"/>
      <c r="CU11" s="587"/>
      <c r="CV11" s="587"/>
      <c r="CW11" s="587"/>
      <c r="CX11" s="587"/>
      <c r="CY11" s="588"/>
      <c r="CZ11" s="639">
        <v>4.8</v>
      </c>
      <c r="DA11" s="639"/>
      <c r="DB11" s="639"/>
      <c r="DC11" s="639"/>
      <c r="DD11" s="592">
        <v>1310198</v>
      </c>
      <c r="DE11" s="587"/>
      <c r="DF11" s="587"/>
      <c r="DG11" s="587"/>
      <c r="DH11" s="587"/>
      <c r="DI11" s="587"/>
      <c r="DJ11" s="587"/>
      <c r="DK11" s="587"/>
      <c r="DL11" s="587"/>
      <c r="DM11" s="587"/>
      <c r="DN11" s="587"/>
      <c r="DO11" s="587"/>
      <c r="DP11" s="588"/>
      <c r="DQ11" s="592">
        <v>2321228</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8190311</v>
      </c>
      <c r="BH12" s="587"/>
      <c r="BI12" s="587"/>
      <c r="BJ12" s="587"/>
      <c r="BK12" s="587"/>
      <c r="BL12" s="587"/>
      <c r="BM12" s="587"/>
      <c r="BN12" s="588"/>
      <c r="BO12" s="639">
        <v>45</v>
      </c>
      <c r="BP12" s="639"/>
      <c r="BQ12" s="639"/>
      <c r="BR12" s="639"/>
      <c r="BS12" s="592" t="s">
        <v>113</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2758123</v>
      </c>
      <c r="CS12" s="587"/>
      <c r="CT12" s="587"/>
      <c r="CU12" s="587"/>
      <c r="CV12" s="587"/>
      <c r="CW12" s="587"/>
      <c r="CX12" s="587"/>
      <c r="CY12" s="588"/>
      <c r="CZ12" s="639">
        <v>3.6</v>
      </c>
      <c r="DA12" s="639"/>
      <c r="DB12" s="639"/>
      <c r="DC12" s="639"/>
      <c r="DD12" s="592">
        <v>214400</v>
      </c>
      <c r="DE12" s="587"/>
      <c r="DF12" s="587"/>
      <c r="DG12" s="587"/>
      <c r="DH12" s="587"/>
      <c r="DI12" s="587"/>
      <c r="DJ12" s="587"/>
      <c r="DK12" s="587"/>
      <c r="DL12" s="587"/>
      <c r="DM12" s="587"/>
      <c r="DN12" s="587"/>
      <c r="DO12" s="587"/>
      <c r="DP12" s="588"/>
      <c r="DQ12" s="592">
        <v>1380129</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160531</v>
      </c>
      <c r="S13" s="587"/>
      <c r="T13" s="587"/>
      <c r="U13" s="587"/>
      <c r="V13" s="587"/>
      <c r="W13" s="587"/>
      <c r="X13" s="587"/>
      <c r="Y13" s="588"/>
      <c r="Z13" s="639">
        <v>0.2</v>
      </c>
      <c r="AA13" s="639"/>
      <c r="AB13" s="639"/>
      <c r="AC13" s="639"/>
      <c r="AD13" s="640">
        <v>160531</v>
      </c>
      <c r="AE13" s="640"/>
      <c r="AF13" s="640"/>
      <c r="AG13" s="640"/>
      <c r="AH13" s="640"/>
      <c r="AI13" s="640"/>
      <c r="AJ13" s="640"/>
      <c r="AK13" s="640"/>
      <c r="AL13" s="609">
        <v>0.4</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8118873</v>
      </c>
      <c r="BH13" s="587"/>
      <c r="BI13" s="587"/>
      <c r="BJ13" s="587"/>
      <c r="BK13" s="587"/>
      <c r="BL13" s="587"/>
      <c r="BM13" s="587"/>
      <c r="BN13" s="588"/>
      <c r="BO13" s="639">
        <v>44.6</v>
      </c>
      <c r="BP13" s="639"/>
      <c r="BQ13" s="639"/>
      <c r="BR13" s="639"/>
      <c r="BS13" s="592" t="s">
        <v>113</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6237066</v>
      </c>
      <c r="CS13" s="587"/>
      <c r="CT13" s="587"/>
      <c r="CU13" s="587"/>
      <c r="CV13" s="587"/>
      <c r="CW13" s="587"/>
      <c r="CX13" s="587"/>
      <c r="CY13" s="588"/>
      <c r="CZ13" s="639">
        <v>8.1</v>
      </c>
      <c r="DA13" s="639"/>
      <c r="DB13" s="639"/>
      <c r="DC13" s="639"/>
      <c r="DD13" s="592">
        <v>3117149</v>
      </c>
      <c r="DE13" s="587"/>
      <c r="DF13" s="587"/>
      <c r="DG13" s="587"/>
      <c r="DH13" s="587"/>
      <c r="DI13" s="587"/>
      <c r="DJ13" s="587"/>
      <c r="DK13" s="587"/>
      <c r="DL13" s="587"/>
      <c r="DM13" s="587"/>
      <c r="DN13" s="587"/>
      <c r="DO13" s="587"/>
      <c r="DP13" s="588"/>
      <c r="DQ13" s="592">
        <v>3545709</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453244</v>
      </c>
      <c r="BH14" s="587"/>
      <c r="BI14" s="587"/>
      <c r="BJ14" s="587"/>
      <c r="BK14" s="587"/>
      <c r="BL14" s="587"/>
      <c r="BM14" s="587"/>
      <c r="BN14" s="588"/>
      <c r="BO14" s="639">
        <v>2.5</v>
      </c>
      <c r="BP14" s="639"/>
      <c r="BQ14" s="639"/>
      <c r="BR14" s="639"/>
      <c r="BS14" s="592" t="s">
        <v>113</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2621591</v>
      </c>
      <c r="CS14" s="587"/>
      <c r="CT14" s="587"/>
      <c r="CU14" s="587"/>
      <c r="CV14" s="587"/>
      <c r="CW14" s="587"/>
      <c r="CX14" s="587"/>
      <c r="CY14" s="588"/>
      <c r="CZ14" s="639">
        <v>3.4</v>
      </c>
      <c r="DA14" s="639"/>
      <c r="DB14" s="639"/>
      <c r="DC14" s="639"/>
      <c r="DD14" s="592">
        <v>665775</v>
      </c>
      <c r="DE14" s="587"/>
      <c r="DF14" s="587"/>
      <c r="DG14" s="587"/>
      <c r="DH14" s="587"/>
      <c r="DI14" s="587"/>
      <c r="DJ14" s="587"/>
      <c r="DK14" s="587"/>
      <c r="DL14" s="587"/>
      <c r="DM14" s="587"/>
      <c r="DN14" s="587"/>
      <c r="DO14" s="587"/>
      <c r="DP14" s="588"/>
      <c r="DQ14" s="592">
        <v>1745601</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60744</v>
      </c>
      <c r="S15" s="587"/>
      <c r="T15" s="587"/>
      <c r="U15" s="587"/>
      <c r="V15" s="587"/>
      <c r="W15" s="587"/>
      <c r="X15" s="587"/>
      <c r="Y15" s="588"/>
      <c r="Z15" s="639">
        <v>0.1</v>
      </c>
      <c r="AA15" s="639"/>
      <c r="AB15" s="639"/>
      <c r="AC15" s="639"/>
      <c r="AD15" s="640">
        <v>60744</v>
      </c>
      <c r="AE15" s="640"/>
      <c r="AF15" s="640"/>
      <c r="AG15" s="640"/>
      <c r="AH15" s="640"/>
      <c r="AI15" s="640"/>
      <c r="AJ15" s="640"/>
      <c r="AK15" s="640"/>
      <c r="AL15" s="609">
        <v>0.2</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1442869</v>
      </c>
      <c r="BH15" s="587"/>
      <c r="BI15" s="587"/>
      <c r="BJ15" s="587"/>
      <c r="BK15" s="587"/>
      <c r="BL15" s="587"/>
      <c r="BM15" s="587"/>
      <c r="BN15" s="588"/>
      <c r="BO15" s="639">
        <v>7.9</v>
      </c>
      <c r="BP15" s="639"/>
      <c r="BQ15" s="639"/>
      <c r="BR15" s="639"/>
      <c r="BS15" s="592" t="s">
        <v>113</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5756443</v>
      </c>
      <c r="CS15" s="587"/>
      <c r="CT15" s="587"/>
      <c r="CU15" s="587"/>
      <c r="CV15" s="587"/>
      <c r="CW15" s="587"/>
      <c r="CX15" s="587"/>
      <c r="CY15" s="588"/>
      <c r="CZ15" s="639">
        <v>7.4</v>
      </c>
      <c r="DA15" s="639"/>
      <c r="DB15" s="639"/>
      <c r="DC15" s="639"/>
      <c r="DD15" s="592">
        <v>1931373</v>
      </c>
      <c r="DE15" s="587"/>
      <c r="DF15" s="587"/>
      <c r="DG15" s="587"/>
      <c r="DH15" s="587"/>
      <c r="DI15" s="587"/>
      <c r="DJ15" s="587"/>
      <c r="DK15" s="587"/>
      <c r="DL15" s="587"/>
      <c r="DM15" s="587"/>
      <c r="DN15" s="587"/>
      <c r="DO15" s="587"/>
      <c r="DP15" s="588"/>
      <c r="DQ15" s="592">
        <v>3699745</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20810192</v>
      </c>
      <c r="S16" s="587"/>
      <c r="T16" s="587"/>
      <c r="U16" s="587"/>
      <c r="V16" s="587"/>
      <c r="W16" s="587"/>
      <c r="X16" s="587"/>
      <c r="Y16" s="588"/>
      <c r="Z16" s="639">
        <v>26.4</v>
      </c>
      <c r="AA16" s="639"/>
      <c r="AB16" s="639"/>
      <c r="AC16" s="639"/>
      <c r="AD16" s="640">
        <v>19226755</v>
      </c>
      <c r="AE16" s="640"/>
      <c r="AF16" s="640"/>
      <c r="AG16" s="640"/>
      <c r="AH16" s="640"/>
      <c r="AI16" s="640"/>
      <c r="AJ16" s="640"/>
      <c r="AK16" s="640"/>
      <c r="AL16" s="609">
        <v>48.5</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113</v>
      </c>
      <c r="BH16" s="587"/>
      <c r="BI16" s="587"/>
      <c r="BJ16" s="587"/>
      <c r="BK16" s="587"/>
      <c r="BL16" s="587"/>
      <c r="BM16" s="587"/>
      <c r="BN16" s="588"/>
      <c r="BO16" s="639" t="s">
        <v>113</v>
      </c>
      <c r="BP16" s="639"/>
      <c r="BQ16" s="639"/>
      <c r="BR16" s="639"/>
      <c r="BS16" s="592" t="s">
        <v>113</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95683</v>
      </c>
      <c r="CS16" s="587"/>
      <c r="CT16" s="587"/>
      <c r="CU16" s="587"/>
      <c r="CV16" s="587"/>
      <c r="CW16" s="587"/>
      <c r="CX16" s="587"/>
      <c r="CY16" s="588"/>
      <c r="CZ16" s="639">
        <v>0.1</v>
      </c>
      <c r="DA16" s="639"/>
      <c r="DB16" s="639"/>
      <c r="DC16" s="639"/>
      <c r="DD16" s="592" t="s">
        <v>113</v>
      </c>
      <c r="DE16" s="587"/>
      <c r="DF16" s="587"/>
      <c r="DG16" s="587"/>
      <c r="DH16" s="587"/>
      <c r="DI16" s="587"/>
      <c r="DJ16" s="587"/>
      <c r="DK16" s="587"/>
      <c r="DL16" s="587"/>
      <c r="DM16" s="587"/>
      <c r="DN16" s="587"/>
      <c r="DO16" s="587"/>
      <c r="DP16" s="588"/>
      <c r="DQ16" s="592">
        <v>56561</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19226755</v>
      </c>
      <c r="S17" s="587"/>
      <c r="T17" s="587"/>
      <c r="U17" s="587"/>
      <c r="V17" s="587"/>
      <c r="W17" s="587"/>
      <c r="X17" s="587"/>
      <c r="Y17" s="588"/>
      <c r="Z17" s="639">
        <v>24.4</v>
      </c>
      <c r="AA17" s="639"/>
      <c r="AB17" s="639"/>
      <c r="AC17" s="639"/>
      <c r="AD17" s="640">
        <v>19226755</v>
      </c>
      <c r="AE17" s="640"/>
      <c r="AF17" s="640"/>
      <c r="AG17" s="640"/>
      <c r="AH17" s="640"/>
      <c r="AI17" s="640"/>
      <c r="AJ17" s="640"/>
      <c r="AK17" s="640"/>
      <c r="AL17" s="609">
        <v>48.5</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9070646</v>
      </c>
      <c r="CS17" s="587"/>
      <c r="CT17" s="587"/>
      <c r="CU17" s="587"/>
      <c r="CV17" s="587"/>
      <c r="CW17" s="587"/>
      <c r="CX17" s="587"/>
      <c r="CY17" s="588"/>
      <c r="CZ17" s="639">
        <v>11.7</v>
      </c>
      <c r="DA17" s="639"/>
      <c r="DB17" s="639"/>
      <c r="DC17" s="639"/>
      <c r="DD17" s="592" t="s">
        <v>113</v>
      </c>
      <c r="DE17" s="587"/>
      <c r="DF17" s="587"/>
      <c r="DG17" s="587"/>
      <c r="DH17" s="587"/>
      <c r="DI17" s="587"/>
      <c r="DJ17" s="587"/>
      <c r="DK17" s="587"/>
      <c r="DL17" s="587"/>
      <c r="DM17" s="587"/>
      <c r="DN17" s="587"/>
      <c r="DO17" s="587"/>
      <c r="DP17" s="588"/>
      <c r="DQ17" s="592">
        <v>8840773</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1583397</v>
      </c>
      <c r="S18" s="587"/>
      <c r="T18" s="587"/>
      <c r="U18" s="587"/>
      <c r="V18" s="587"/>
      <c r="W18" s="587"/>
      <c r="X18" s="587"/>
      <c r="Y18" s="588"/>
      <c r="Z18" s="639">
        <v>2</v>
      </c>
      <c r="AA18" s="639"/>
      <c r="AB18" s="639"/>
      <c r="AC18" s="639"/>
      <c r="AD18" s="640" t="s">
        <v>113</v>
      </c>
      <c r="AE18" s="640"/>
      <c r="AF18" s="640"/>
      <c r="AG18" s="640"/>
      <c r="AH18" s="640"/>
      <c r="AI18" s="640"/>
      <c r="AJ18" s="640"/>
      <c r="AK18" s="640"/>
      <c r="AL18" s="609" t="s">
        <v>113</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40</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906256</v>
      </c>
      <c r="BH19" s="587"/>
      <c r="BI19" s="587"/>
      <c r="BJ19" s="587"/>
      <c r="BK19" s="587"/>
      <c r="BL19" s="587"/>
      <c r="BM19" s="587"/>
      <c r="BN19" s="588"/>
      <c r="BO19" s="639">
        <v>5</v>
      </c>
      <c r="BP19" s="639"/>
      <c r="BQ19" s="639"/>
      <c r="BR19" s="639"/>
      <c r="BS19" s="592" t="s">
        <v>113</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41974919</v>
      </c>
      <c r="S20" s="587"/>
      <c r="T20" s="587"/>
      <c r="U20" s="587"/>
      <c r="V20" s="587"/>
      <c r="W20" s="587"/>
      <c r="X20" s="587"/>
      <c r="Y20" s="588"/>
      <c r="Z20" s="639">
        <v>53.2</v>
      </c>
      <c r="AA20" s="639"/>
      <c r="AB20" s="639"/>
      <c r="AC20" s="639"/>
      <c r="AD20" s="640">
        <v>39485226</v>
      </c>
      <c r="AE20" s="640"/>
      <c r="AF20" s="640"/>
      <c r="AG20" s="640"/>
      <c r="AH20" s="640"/>
      <c r="AI20" s="640"/>
      <c r="AJ20" s="640"/>
      <c r="AK20" s="640"/>
      <c r="AL20" s="609">
        <v>99.6</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906256</v>
      </c>
      <c r="BH20" s="587"/>
      <c r="BI20" s="587"/>
      <c r="BJ20" s="587"/>
      <c r="BK20" s="587"/>
      <c r="BL20" s="587"/>
      <c r="BM20" s="587"/>
      <c r="BN20" s="588"/>
      <c r="BO20" s="639">
        <v>5</v>
      </c>
      <c r="BP20" s="639"/>
      <c r="BQ20" s="639"/>
      <c r="BR20" s="639"/>
      <c r="BS20" s="592" t="s">
        <v>113</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77357103</v>
      </c>
      <c r="CS20" s="587"/>
      <c r="CT20" s="587"/>
      <c r="CU20" s="587"/>
      <c r="CV20" s="587"/>
      <c r="CW20" s="587"/>
      <c r="CX20" s="587"/>
      <c r="CY20" s="588"/>
      <c r="CZ20" s="639">
        <v>100</v>
      </c>
      <c r="DA20" s="639"/>
      <c r="DB20" s="639"/>
      <c r="DC20" s="639"/>
      <c r="DD20" s="592">
        <v>15148768</v>
      </c>
      <c r="DE20" s="587"/>
      <c r="DF20" s="587"/>
      <c r="DG20" s="587"/>
      <c r="DH20" s="587"/>
      <c r="DI20" s="587"/>
      <c r="DJ20" s="587"/>
      <c r="DK20" s="587"/>
      <c r="DL20" s="587"/>
      <c r="DM20" s="587"/>
      <c r="DN20" s="587"/>
      <c r="DO20" s="587"/>
      <c r="DP20" s="588"/>
      <c r="DQ20" s="592">
        <v>47026883</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45560</v>
      </c>
      <c r="S21" s="587"/>
      <c r="T21" s="587"/>
      <c r="U21" s="587"/>
      <c r="V21" s="587"/>
      <c r="W21" s="587"/>
      <c r="X21" s="587"/>
      <c r="Y21" s="588"/>
      <c r="Z21" s="639">
        <v>0.1</v>
      </c>
      <c r="AA21" s="639"/>
      <c r="AB21" s="639"/>
      <c r="AC21" s="639"/>
      <c r="AD21" s="640">
        <v>45560</v>
      </c>
      <c r="AE21" s="640"/>
      <c r="AF21" s="640"/>
      <c r="AG21" s="640"/>
      <c r="AH21" s="640"/>
      <c r="AI21" s="640"/>
      <c r="AJ21" s="640"/>
      <c r="AK21" s="640"/>
      <c r="AL21" s="609">
        <v>0.1</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113</v>
      </c>
      <c r="BH21" s="587"/>
      <c r="BI21" s="587"/>
      <c r="BJ21" s="587"/>
      <c r="BK21" s="587"/>
      <c r="BL21" s="587"/>
      <c r="BM21" s="587"/>
      <c r="BN21" s="588"/>
      <c r="BO21" s="639" t="s">
        <v>113</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2005014</v>
      </c>
      <c r="S22" s="587"/>
      <c r="T22" s="587"/>
      <c r="U22" s="587"/>
      <c r="V22" s="587"/>
      <c r="W22" s="587"/>
      <c r="X22" s="587"/>
      <c r="Y22" s="588"/>
      <c r="Z22" s="639">
        <v>2.5</v>
      </c>
      <c r="AA22" s="639"/>
      <c r="AB22" s="639"/>
      <c r="AC22" s="639"/>
      <c r="AD22" s="640" t="s">
        <v>113</v>
      </c>
      <c r="AE22" s="640"/>
      <c r="AF22" s="640"/>
      <c r="AG22" s="640"/>
      <c r="AH22" s="640"/>
      <c r="AI22" s="640"/>
      <c r="AJ22" s="640"/>
      <c r="AK22" s="640"/>
      <c r="AL22" s="609" t="s">
        <v>113</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833350</v>
      </c>
      <c r="S23" s="587"/>
      <c r="T23" s="587"/>
      <c r="U23" s="587"/>
      <c r="V23" s="587"/>
      <c r="W23" s="587"/>
      <c r="X23" s="587"/>
      <c r="Y23" s="588"/>
      <c r="Z23" s="639">
        <v>1.1000000000000001</v>
      </c>
      <c r="AA23" s="639"/>
      <c r="AB23" s="639"/>
      <c r="AC23" s="639"/>
      <c r="AD23" s="640">
        <v>65581</v>
      </c>
      <c r="AE23" s="640"/>
      <c r="AF23" s="640"/>
      <c r="AG23" s="640"/>
      <c r="AH23" s="640"/>
      <c r="AI23" s="640"/>
      <c r="AJ23" s="640"/>
      <c r="AK23" s="640"/>
      <c r="AL23" s="609">
        <v>0.2</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v>906256</v>
      </c>
      <c r="BH23" s="587"/>
      <c r="BI23" s="587"/>
      <c r="BJ23" s="587"/>
      <c r="BK23" s="587"/>
      <c r="BL23" s="587"/>
      <c r="BM23" s="587"/>
      <c r="BN23" s="588"/>
      <c r="BO23" s="639">
        <v>5</v>
      </c>
      <c r="BP23" s="639"/>
      <c r="BQ23" s="639"/>
      <c r="BR23" s="639"/>
      <c r="BS23" s="592" t="s">
        <v>113</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208589</v>
      </c>
      <c r="S24" s="587"/>
      <c r="T24" s="587"/>
      <c r="U24" s="587"/>
      <c r="V24" s="587"/>
      <c r="W24" s="587"/>
      <c r="X24" s="587"/>
      <c r="Y24" s="588"/>
      <c r="Z24" s="639">
        <v>0.3</v>
      </c>
      <c r="AA24" s="639"/>
      <c r="AB24" s="639"/>
      <c r="AC24" s="639"/>
      <c r="AD24" s="640" t="s">
        <v>113</v>
      </c>
      <c r="AE24" s="640"/>
      <c r="AF24" s="640"/>
      <c r="AG24" s="640"/>
      <c r="AH24" s="640"/>
      <c r="AI24" s="640"/>
      <c r="AJ24" s="640"/>
      <c r="AK24" s="640"/>
      <c r="AL24" s="609" t="s">
        <v>113</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36846804</v>
      </c>
      <c r="CS24" s="637"/>
      <c r="CT24" s="637"/>
      <c r="CU24" s="637"/>
      <c r="CV24" s="637"/>
      <c r="CW24" s="637"/>
      <c r="CX24" s="637"/>
      <c r="CY24" s="684"/>
      <c r="CZ24" s="688">
        <v>47.6</v>
      </c>
      <c r="DA24" s="689"/>
      <c r="DB24" s="689"/>
      <c r="DC24" s="690"/>
      <c r="DD24" s="683">
        <v>23864545</v>
      </c>
      <c r="DE24" s="637"/>
      <c r="DF24" s="637"/>
      <c r="DG24" s="637"/>
      <c r="DH24" s="637"/>
      <c r="DI24" s="637"/>
      <c r="DJ24" s="637"/>
      <c r="DK24" s="684"/>
      <c r="DL24" s="683">
        <v>22970085</v>
      </c>
      <c r="DM24" s="637"/>
      <c r="DN24" s="637"/>
      <c r="DO24" s="637"/>
      <c r="DP24" s="637"/>
      <c r="DQ24" s="637"/>
      <c r="DR24" s="637"/>
      <c r="DS24" s="637"/>
      <c r="DT24" s="637"/>
      <c r="DU24" s="637"/>
      <c r="DV24" s="684"/>
      <c r="DW24" s="685">
        <v>53.8</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14953927</v>
      </c>
      <c r="S25" s="587"/>
      <c r="T25" s="587"/>
      <c r="U25" s="587"/>
      <c r="V25" s="587"/>
      <c r="W25" s="587"/>
      <c r="X25" s="587"/>
      <c r="Y25" s="588"/>
      <c r="Z25" s="639">
        <v>18.899999999999999</v>
      </c>
      <c r="AA25" s="639"/>
      <c r="AB25" s="639"/>
      <c r="AC25" s="639"/>
      <c r="AD25" s="640" t="s">
        <v>113</v>
      </c>
      <c r="AE25" s="640"/>
      <c r="AF25" s="640"/>
      <c r="AG25" s="640"/>
      <c r="AH25" s="640"/>
      <c r="AI25" s="640"/>
      <c r="AJ25" s="640"/>
      <c r="AK25" s="640"/>
      <c r="AL25" s="609" t="s">
        <v>113</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11037649</v>
      </c>
      <c r="CS25" s="605"/>
      <c r="CT25" s="605"/>
      <c r="CU25" s="605"/>
      <c r="CV25" s="605"/>
      <c r="CW25" s="605"/>
      <c r="CX25" s="605"/>
      <c r="CY25" s="606"/>
      <c r="CZ25" s="589">
        <v>14.3</v>
      </c>
      <c r="DA25" s="607"/>
      <c r="DB25" s="607"/>
      <c r="DC25" s="608"/>
      <c r="DD25" s="592">
        <v>9841119</v>
      </c>
      <c r="DE25" s="605"/>
      <c r="DF25" s="605"/>
      <c r="DG25" s="605"/>
      <c r="DH25" s="605"/>
      <c r="DI25" s="605"/>
      <c r="DJ25" s="605"/>
      <c r="DK25" s="606"/>
      <c r="DL25" s="592">
        <v>9791293</v>
      </c>
      <c r="DM25" s="605"/>
      <c r="DN25" s="605"/>
      <c r="DO25" s="605"/>
      <c r="DP25" s="605"/>
      <c r="DQ25" s="605"/>
      <c r="DR25" s="605"/>
      <c r="DS25" s="605"/>
      <c r="DT25" s="605"/>
      <c r="DU25" s="605"/>
      <c r="DV25" s="606"/>
      <c r="DW25" s="609">
        <v>22.9</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v>11841</v>
      </c>
      <c r="S26" s="587"/>
      <c r="T26" s="587"/>
      <c r="U26" s="587"/>
      <c r="V26" s="587"/>
      <c r="W26" s="587"/>
      <c r="X26" s="587"/>
      <c r="Y26" s="588"/>
      <c r="Z26" s="639">
        <v>0</v>
      </c>
      <c r="AA26" s="639"/>
      <c r="AB26" s="639"/>
      <c r="AC26" s="639"/>
      <c r="AD26" s="640">
        <v>11841</v>
      </c>
      <c r="AE26" s="640"/>
      <c r="AF26" s="640"/>
      <c r="AG26" s="640"/>
      <c r="AH26" s="640"/>
      <c r="AI26" s="640"/>
      <c r="AJ26" s="640"/>
      <c r="AK26" s="640"/>
      <c r="AL26" s="609">
        <v>0</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7218848</v>
      </c>
      <c r="CS26" s="587"/>
      <c r="CT26" s="587"/>
      <c r="CU26" s="587"/>
      <c r="CV26" s="587"/>
      <c r="CW26" s="587"/>
      <c r="CX26" s="587"/>
      <c r="CY26" s="588"/>
      <c r="CZ26" s="589">
        <v>9.3000000000000007</v>
      </c>
      <c r="DA26" s="607"/>
      <c r="DB26" s="607"/>
      <c r="DC26" s="608"/>
      <c r="DD26" s="592">
        <v>6429309</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5000455</v>
      </c>
      <c r="S27" s="587"/>
      <c r="T27" s="587"/>
      <c r="U27" s="587"/>
      <c r="V27" s="587"/>
      <c r="W27" s="587"/>
      <c r="X27" s="587"/>
      <c r="Y27" s="588"/>
      <c r="Z27" s="639">
        <v>6.3</v>
      </c>
      <c r="AA27" s="639"/>
      <c r="AB27" s="639"/>
      <c r="AC27" s="639"/>
      <c r="AD27" s="640" t="s">
        <v>113</v>
      </c>
      <c r="AE27" s="640"/>
      <c r="AF27" s="640"/>
      <c r="AG27" s="640"/>
      <c r="AH27" s="640"/>
      <c r="AI27" s="640"/>
      <c r="AJ27" s="640"/>
      <c r="AK27" s="640"/>
      <c r="AL27" s="609" t="s">
        <v>113</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18195009</v>
      </c>
      <c r="BH27" s="587"/>
      <c r="BI27" s="587"/>
      <c r="BJ27" s="587"/>
      <c r="BK27" s="587"/>
      <c r="BL27" s="587"/>
      <c r="BM27" s="587"/>
      <c r="BN27" s="588"/>
      <c r="BO27" s="639">
        <v>100</v>
      </c>
      <c r="BP27" s="639"/>
      <c r="BQ27" s="639"/>
      <c r="BR27" s="639"/>
      <c r="BS27" s="592">
        <v>205574</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16738509</v>
      </c>
      <c r="CS27" s="605"/>
      <c r="CT27" s="605"/>
      <c r="CU27" s="605"/>
      <c r="CV27" s="605"/>
      <c r="CW27" s="605"/>
      <c r="CX27" s="605"/>
      <c r="CY27" s="606"/>
      <c r="CZ27" s="589">
        <v>21.6</v>
      </c>
      <c r="DA27" s="607"/>
      <c r="DB27" s="607"/>
      <c r="DC27" s="608"/>
      <c r="DD27" s="592">
        <v>5182653</v>
      </c>
      <c r="DE27" s="605"/>
      <c r="DF27" s="605"/>
      <c r="DG27" s="605"/>
      <c r="DH27" s="605"/>
      <c r="DI27" s="605"/>
      <c r="DJ27" s="605"/>
      <c r="DK27" s="606"/>
      <c r="DL27" s="592">
        <v>5134315</v>
      </c>
      <c r="DM27" s="605"/>
      <c r="DN27" s="605"/>
      <c r="DO27" s="605"/>
      <c r="DP27" s="605"/>
      <c r="DQ27" s="605"/>
      <c r="DR27" s="605"/>
      <c r="DS27" s="605"/>
      <c r="DT27" s="605"/>
      <c r="DU27" s="605"/>
      <c r="DV27" s="606"/>
      <c r="DW27" s="609">
        <v>12</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262258</v>
      </c>
      <c r="S28" s="587"/>
      <c r="T28" s="587"/>
      <c r="U28" s="587"/>
      <c r="V28" s="587"/>
      <c r="W28" s="587"/>
      <c r="X28" s="587"/>
      <c r="Y28" s="588"/>
      <c r="Z28" s="639">
        <v>0.3</v>
      </c>
      <c r="AA28" s="639"/>
      <c r="AB28" s="639"/>
      <c r="AC28" s="639"/>
      <c r="AD28" s="640">
        <v>22120</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9070646</v>
      </c>
      <c r="CS28" s="587"/>
      <c r="CT28" s="587"/>
      <c r="CU28" s="587"/>
      <c r="CV28" s="587"/>
      <c r="CW28" s="587"/>
      <c r="CX28" s="587"/>
      <c r="CY28" s="588"/>
      <c r="CZ28" s="589">
        <v>11.7</v>
      </c>
      <c r="DA28" s="607"/>
      <c r="DB28" s="607"/>
      <c r="DC28" s="608"/>
      <c r="DD28" s="592">
        <v>8840773</v>
      </c>
      <c r="DE28" s="587"/>
      <c r="DF28" s="587"/>
      <c r="DG28" s="587"/>
      <c r="DH28" s="587"/>
      <c r="DI28" s="587"/>
      <c r="DJ28" s="587"/>
      <c r="DK28" s="588"/>
      <c r="DL28" s="592">
        <v>8044477</v>
      </c>
      <c r="DM28" s="587"/>
      <c r="DN28" s="587"/>
      <c r="DO28" s="587"/>
      <c r="DP28" s="587"/>
      <c r="DQ28" s="587"/>
      <c r="DR28" s="587"/>
      <c r="DS28" s="587"/>
      <c r="DT28" s="587"/>
      <c r="DU28" s="587"/>
      <c r="DV28" s="588"/>
      <c r="DW28" s="609">
        <v>18.8</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11389</v>
      </c>
      <c r="S29" s="587"/>
      <c r="T29" s="587"/>
      <c r="U29" s="587"/>
      <c r="V29" s="587"/>
      <c r="W29" s="587"/>
      <c r="X29" s="587"/>
      <c r="Y29" s="588"/>
      <c r="Z29" s="639">
        <v>0</v>
      </c>
      <c r="AA29" s="639"/>
      <c r="AB29" s="639"/>
      <c r="AC29" s="639"/>
      <c r="AD29" s="640" t="s">
        <v>113</v>
      </c>
      <c r="AE29" s="640"/>
      <c r="AF29" s="640"/>
      <c r="AG29" s="640"/>
      <c r="AH29" s="640"/>
      <c r="AI29" s="640"/>
      <c r="AJ29" s="640"/>
      <c r="AK29" s="640"/>
      <c r="AL29" s="609" t="s">
        <v>113</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9070646</v>
      </c>
      <c r="CS29" s="605"/>
      <c r="CT29" s="605"/>
      <c r="CU29" s="605"/>
      <c r="CV29" s="605"/>
      <c r="CW29" s="605"/>
      <c r="CX29" s="605"/>
      <c r="CY29" s="606"/>
      <c r="CZ29" s="589">
        <v>11.7</v>
      </c>
      <c r="DA29" s="607"/>
      <c r="DB29" s="607"/>
      <c r="DC29" s="608"/>
      <c r="DD29" s="592">
        <v>8840773</v>
      </c>
      <c r="DE29" s="605"/>
      <c r="DF29" s="605"/>
      <c r="DG29" s="605"/>
      <c r="DH29" s="605"/>
      <c r="DI29" s="605"/>
      <c r="DJ29" s="605"/>
      <c r="DK29" s="606"/>
      <c r="DL29" s="592">
        <v>8044477</v>
      </c>
      <c r="DM29" s="605"/>
      <c r="DN29" s="605"/>
      <c r="DO29" s="605"/>
      <c r="DP29" s="605"/>
      <c r="DQ29" s="605"/>
      <c r="DR29" s="605"/>
      <c r="DS29" s="605"/>
      <c r="DT29" s="605"/>
      <c r="DU29" s="605"/>
      <c r="DV29" s="606"/>
      <c r="DW29" s="609">
        <v>18.8</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952614</v>
      </c>
      <c r="S30" s="587"/>
      <c r="T30" s="587"/>
      <c r="U30" s="587"/>
      <c r="V30" s="587"/>
      <c r="W30" s="587"/>
      <c r="X30" s="587"/>
      <c r="Y30" s="588"/>
      <c r="Z30" s="639">
        <v>1.2</v>
      </c>
      <c r="AA30" s="639"/>
      <c r="AB30" s="639"/>
      <c r="AC30" s="639"/>
      <c r="AD30" s="640" t="s">
        <v>113</v>
      </c>
      <c r="AE30" s="640"/>
      <c r="AF30" s="640"/>
      <c r="AG30" s="640"/>
      <c r="AH30" s="640"/>
      <c r="AI30" s="640"/>
      <c r="AJ30" s="640"/>
      <c r="AK30" s="640"/>
      <c r="AL30" s="609" t="s">
        <v>113</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98.5</v>
      </c>
      <c r="BH30" s="653"/>
      <c r="BI30" s="653"/>
      <c r="BJ30" s="653"/>
      <c r="BK30" s="653"/>
      <c r="BL30" s="653"/>
      <c r="BM30" s="654">
        <v>94.4</v>
      </c>
      <c r="BN30" s="653"/>
      <c r="BO30" s="653"/>
      <c r="BP30" s="653"/>
      <c r="BQ30" s="655"/>
      <c r="BR30" s="652">
        <v>98.1</v>
      </c>
      <c r="BS30" s="653"/>
      <c r="BT30" s="653"/>
      <c r="BU30" s="653"/>
      <c r="BV30" s="653"/>
      <c r="BW30" s="653"/>
      <c r="BX30" s="654">
        <v>93.8</v>
      </c>
      <c r="BY30" s="653"/>
      <c r="BZ30" s="653"/>
      <c r="CA30" s="653"/>
      <c r="CB30" s="655"/>
      <c r="CD30" s="658"/>
      <c r="CE30" s="659"/>
      <c r="CF30" s="623" t="s">
        <v>291</v>
      </c>
      <c r="CG30" s="620"/>
      <c r="CH30" s="620"/>
      <c r="CI30" s="620"/>
      <c r="CJ30" s="620"/>
      <c r="CK30" s="620"/>
      <c r="CL30" s="620"/>
      <c r="CM30" s="620"/>
      <c r="CN30" s="620"/>
      <c r="CO30" s="620"/>
      <c r="CP30" s="620"/>
      <c r="CQ30" s="621"/>
      <c r="CR30" s="586">
        <v>8114006</v>
      </c>
      <c r="CS30" s="587"/>
      <c r="CT30" s="587"/>
      <c r="CU30" s="587"/>
      <c r="CV30" s="587"/>
      <c r="CW30" s="587"/>
      <c r="CX30" s="587"/>
      <c r="CY30" s="588"/>
      <c r="CZ30" s="589">
        <v>10.5</v>
      </c>
      <c r="DA30" s="607"/>
      <c r="DB30" s="607"/>
      <c r="DC30" s="608"/>
      <c r="DD30" s="592">
        <v>7910441</v>
      </c>
      <c r="DE30" s="587"/>
      <c r="DF30" s="587"/>
      <c r="DG30" s="587"/>
      <c r="DH30" s="587"/>
      <c r="DI30" s="587"/>
      <c r="DJ30" s="587"/>
      <c r="DK30" s="588"/>
      <c r="DL30" s="592">
        <v>7114145</v>
      </c>
      <c r="DM30" s="587"/>
      <c r="DN30" s="587"/>
      <c r="DO30" s="587"/>
      <c r="DP30" s="587"/>
      <c r="DQ30" s="587"/>
      <c r="DR30" s="587"/>
      <c r="DS30" s="587"/>
      <c r="DT30" s="587"/>
      <c r="DU30" s="587"/>
      <c r="DV30" s="588"/>
      <c r="DW30" s="609">
        <v>16.7</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1536976</v>
      </c>
      <c r="S31" s="587"/>
      <c r="T31" s="587"/>
      <c r="U31" s="587"/>
      <c r="V31" s="587"/>
      <c r="W31" s="587"/>
      <c r="X31" s="587"/>
      <c r="Y31" s="588"/>
      <c r="Z31" s="639">
        <v>1.9</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98.5</v>
      </c>
      <c r="BH31" s="605"/>
      <c r="BI31" s="605"/>
      <c r="BJ31" s="605"/>
      <c r="BK31" s="605"/>
      <c r="BL31" s="605"/>
      <c r="BM31" s="641">
        <v>95.4</v>
      </c>
      <c r="BN31" s="651"/>
      <c r="BO31" s="651"/>
      <c r="BP31" s="651"/>
      <c r="BQ31" s="615"/>
      <c r="BR31" s="650">
        <v>98.3</v>
      </c>
      <c r="BS31" s="605"/>
      <c r="BT31" s="605"/>
      <c r="BU31" s="605"/>
      <c r="BV31" s="605"/>
      <c r="BW31" s="605"/>
      <c r="BX31" s="641">
        <v>95.1</v>
      </c>
      <c r="BY31" s="651"/>
      <c r="BZ31" s="651"/>
      <c r="CA31" s="651"/>
      <c r="CB31" s="615"/>
      <c r="CD31" s="658"/>
      <c r="CE31" s="659"/>
      <c r="CF31" s="623" t="s">
        <v>295</v>
      </c>
      <c r="CG31" s="620"/>
      <c r="CH31" s="620"/>
      <c r="CI31" s="620"/>
      <c r="CJ31" s="620"/>
      <c r="CK31" s="620"/>
      <c r="CL31" s="620"/>
      <c r="CM31" s="620"/>
      <c r="CN31" s="620"/>
      <c r="CO31" s="620"/>
      <c r="CP31" s="620"/>
      <c r="CQ31" s="621"/>
      <c r="CR31" s="586">
        <v>956640</v>
      </c>
      <c r="CS31" s="605"/>
      <c r="CT31" s="605"/>
      <c r="CU31" s="605"/>
      <c r="CV31" s="605"/>
      <c r="CW31" s="605"/>
      <c r="CX31" s="605"/>
      <c r="CY31" s="606"/>
      <c r="CZ31" s="589">
        <v>1.2</v>
      </c>
      <c r="DA31" s="607"/>
      <c r="DB31" s="607"/>
      <c r="DC31" s="608"/>
      <c r="DD31" s="592">
        <v>930332</v>
      </c>
      <c r="DE31" s="605"/>
      <c r="DF31" s="605"/>
      <c r="DG31" s="605"/>
      <c r="DH31" s="605"/>
      <c r="DI31" s="605"/>
      <c r="DJ31" s="605"/>
      <c r="DK31" s="606"/>
      <c r="DL31" s="592">
        <v>930332</v>
      </c>
      <c r="DM31" s="605"/>
      <c r="DN31" s="605"/>
      <c r="DO31" s="605"/>
      <c r="DP31" s="605"/>
      <c r="DQ31" s="605"/>
      <c r="DR31" s="605"/>
      <c r="DS31" s="605"/>
      <c r="DT31" s="605"/>
      <c r="DU31" s="605"/>
      <c r="DV31" s="606"/>
      <c r="DW31" s="609">
        <v>2.2000000000000002</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2504856</v>
      </c>
      <c r="S32" s="587"/>
      <c r="T32" s="587"/>
      <c r="U32" s="587"/>
      <c r="V32" s="587"/>
      <c r="W32" s="587"/>
      <c r="X32" s="587"/>
      <c r="Y32" s="588"/>
      <c r="Z32" s="639">
        <v>3.2</v>
      </c>
      <c r="AA32" s="639"/>
      <c r="AB32" s="639"/>
      <c r="AC32" s="639"/>
      <c r="AD32" s="640">
        <v>21184</v>
      </c>
      <c r="AE32" s="640"/>
      <c r="AF32" s="640"/>
      <c r="AG32" s="640"/>
      <c r="AH32" s="640"/>
      <c r="AI32" s="640"/>
      <c r="AJ32" s="640"/>
      <c r="AK32" s="640"/>
      <c r="AL32" s="609">
        <v>0.1</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98.3</v>
      </c>
      <c r="BH32" s="571"/>
      <c r="BI32" s="571"/>
      <c r="BJ32" s="571"/>
      <c r="BK32" s="571"/>
      <c r="BL32" s="571"/>
      <c r="BM32" s="634">
        <v>92.8</v>
      </c>
      <c r="BN32" s="571"/>
      <c r="BO32" s="571"/>
      <c r="BP32" s="571"/>
      <c r="BQ32" s="628"/>
      <c r="BR32" s="649">
        <v>97.7</v>
      </c>
      <c r="BS32" s="571"/>
      <c r="BT32" s="571"/>
      <c r="BU32" s="571"/>
      <c r="BV32" s="571"/>
      <c r="BW32" s="571"/>
      <c r="BX32" s="634">
        <v>91.9</v>
      </c>
      <c r="BY32" s="571"/>
      <c r="BZ32" s="571"/>
      <c r="CA32" s="571"/>
      <c r="CB32" s="628"/>
      <c r="CD32" s="660"/>
      <c r="CE32" s="661"/>
      <c r="CF32" s="623" t="s">
        <v>298</v>
      </c>
      <c r="CG32" s="620"/>
      <c r="CH32" s="620"/>
      <c r="CI32" s="620"/>
      <c r="CJ32" s="620"/>
      <c r="CK32" s="620"/>
      <c r="CL32" s="620"/>
      <c r="CM32" s="620"/>
      <c r="CN32" s="620"/>
      <c r="CO32" s="620"/>
      <c r="CP32" s="620"/>
      <c r="CQ32" s="621"/>
      <c r="CR32" s="586" t="s">
        <v>113</v>
      </c>
      <c r="CS32" s="587"/>
      <c r="CT32" s="587"/>
      <c r="CU32" s="587"/>
      <c r="CV32" s="587"/>
      <c r="CW32" s="587"/>
      <c r="CX32" s="587"/>
      <c r="CY32" s="588"/>
      <c r="CZ32" s="589" t="s">
        <v>113</v>
      </c>
      <c r="DA32" s="607"/>
      <c r="DB32" s="607"/>
      <c r="DC32" s="608"/>
      <c r="DD32" s="592" t="s">
        <v>113</v>
      </c>
      <c r="DE32" s="587"/>
      <c r="DF32" s="587"/>
      <c r="DG32" s="587"/>
      <c r="DH32" s="587"/>
      <c r="DI32" s="587"/>
      <c r="DJ32" s="587"/>
      <c r="DK32" s="588"/>
      <c r="DL32" s="592" t="s">
        <v>113</v>
      </c>
      <c r="DM32" s="587"/>
      <c r="DN32" s="587"/>
      <c r="DO32" s="587"/>
      <c r="DP32" s="587"/>
      <c r="DQ32" s="587"/>
      <c r="DR32" s="587"/>
      <c r="DS32" s="587"/>
      <c r="DT32" s="587"/>
      <c r="DU32" s="587"/>
      <c r="DV32" s="588"/>
      <c r="DW32" s="609" t="s">
        <v>113</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8645531</v>
      </c>
      <c r="S33" s="587"/>
      <c r="T33" s="587"/>
      <c r="U33" s="587"/>
      <c r="V33" s="587"/>
      <c r="W33" s="587"/>
      <c r="X33" s="587"/>
      <c r="Y33" s="588"/>
      <c r="Z33" s="639">
        <v>11</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25265848</v>
      </c>
      <c r="CS33" s="605"/>
      <c r="CT33" s="605"/>
      <c r="CU33" s="605"/>
      <c r="CV33" s="605"/>
      <c r="CW33" s="605"/>
      <c r="CX33" s="605"/>
      <c r="CY33" s="606"/>
      <c r="CZ33" s="589">
        <v>32.700000000000003</v>
      </c>
      <c r="DA33" s="607"/>
      <c r="DB33" s="607"/>
      <c r="DC33" s="608"/>
      <c r="DD33" s="592">
        <v>20362600</v>
      </c>
      <c r="DE33" s="605"/>
      <c r="DF33" s="605"/>
      <c r="DG33" s="605"/>
      <c r="DH33" s="605"/>
      <c r="DI33" s="605"/>
      <c r="DJ33" s="605"/>
      <c r="DK33" s="606"/>
      <c r="DL33" s="592">
        <v>14294568</v>
      </c>
      <c r="DM33" s="605"/>
      <c r="DN33" s="605"/>
      <c r="DO33" s="605"/>
      <c r="DP33" s="605"/>
      <c r="DQ33" s="605"/>
      <c r="DR33" s="605"/>
      <c r="DS33" s="605"/>
      <c r="DT33" s="605"/>
      <c r="DU33" s="605"/>
      <c r="DV33" s="606"/>
      <c r="DW33" s="609">
        <v>33.5</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7514201</v>
      </c>
      <c r="CS34" s="587"/>
      <c r="CT34" s="587"/>
      <c r="CU34" s="587"/>
      <c r="CV34" s="587"/>
      <c r="CW34" s="587"/>
      <c r="CX34" s="587"/>
      <c r="CY34" s="588"/>
      <c r="CZ34" s="589">
        <v>9.6999999999999993</v>
      </c>
      <c r="DA34" s="607"/>
      <c r="DB34" s="607"/>
      <c r="DC34" s="608"/>
      <c r="DD34" s="592">
        <v>6470146</v>
      </c>
      <c r="DE34" s="587"/>
      <c r="DF34" s="587"/>
      <c r="DG34" s="587"/>
      <c r="DH34" s="587"/>
      <c r="DI34" s="587"/>
      <c r="DJ34" s="587"/>
      <c r="DK34" s="588"/>
      <c r="DL34" s="592">
        <v>6054510</v>
      </c>
      <c r="DM34" s="587"/>
      <c r="DN34" s="587"/>
      <c r="DO34" s="587"/>
      <c r="DP34" s="587"/>
      <c r="DQ34" s="587"/>
      <c r="DR34" s="587"/>
      <c r="DS34" s="587"/>
      <c r="DT34" s="587"/>
      <c r="DU34" s="587"/>
      <c r="DV34" s="588"/>
      <c r="DW34" s="609">
        <v>14.2</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3053031</v>
      </c>
      <c r="S35" s="587"/>
      <c r="T35" s="587"/>
      <c r="U35" s="587"/>
      <c r="V35" s="587"/>
      <c r="W35" s="587"/>
      <c r="X35" s="587"/>
      <c r="Y35" s="588"/>
      <c r="Z35" s="639">
        <v>3.9</v>
      </c>
      <c r="AA35" s="639"/>
      <c r="AB35" s="639"/>
      <c r="AC35" s="639"/>
      <c r="AD35" s="640" t="s">
        <v>113</v>
      </c>
      <c r="AE35" s="640"/>
      <c r="AF35" s="640"/>
      <c r="AG35" s="640"/>
      <c r="AH35" s="640"/>
      <c r="AI35" s="640"/>
      <c r="AJ35" s="640"/>
      <c r="AK35" s="640"/>
      <c r="AL35" s="609" t="s">
        <v>113</v>
      </c>
      <c r="AM35" s="641"/>
      <c r="AN35" s="641"/>
      <c r="AO35" s="642"/>
      <c r="AP35" s="186"/>
      <c r="AQ35" s="643" t="s">
        <v>306</v>
      </c>
      <c r="AR35" s="644"/>
      <c r="AS35" s="644"/>
      <c r="AT35" s="644"/>
      <c r="AU35" s="644"/>
      <c r="AV35" s="644"/>
      <c r="AW35" s="644"/>
      <c r="AX35" s="644"/>
      <c r="AY35" s="645"/>
      <c r="AZ35" s="636">
        <v>8440053</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8025</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587510</v>
      </c>
      <c r="CS35" s="605"/>
      <c r="CT35" s="605"/>
      <c r="CU35" s="605"/>
      <c r="CV35" s="605"/>
      <c r="CW35" s="605"/>
      <c r="CX35" s="605"/>
      <c r="CY35" s="606"/>
      <c r="CZ35" s="589">
        <v>0.8</v>
      </c>
      <c r="DA35" s="607"/>
      <c r="DB35" s="607"/>
      <c r="DC35" s="608"/>
      <c r="DD35" s="592">
        <v>463055</v>
      </c>
      <c r="DE35" s="605"/>
      <c r="DF35" s="605"/>
      <c r="DG35" s="605"/>
      <c r="DH35" s="605"/>
      <c r="DI35" s="605"/>
      <c r="DJ35" s="605"/>
      <c r="DK35" s="606"/>
      <c r="DL35" s="592">
        <v>463055</v>
      </c>
      <c r="DM35" s="605"/>
      <c r="DN35" s="605"/>
      <c r="DO35" s="605"/>
      <c r="DP35" s="605"/>
      <c r="DQ35" s="605"/>
      <c r="DR35" s="605"/>
      <c r="DS35" s="605"/>
      <c r="DT35" s="605"/>
      <c r="DU35" s="605"/>
      <c r="DV35" s="606"/>
      <c r="DW35" s="609">
        <v>1.1000000000000001</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78947279</v>
      </c>
      <c r="S36" s="627"/>
      <c r="T36" s="627"/>
      <c r="U36" s="627"/>
      <c r="V36" s="627"/>
      <c r="W36" s="627"/>
      <c r="X36" s="627"/>
      <c r="Y36" s="630"/>
      <c r="Z36" s="631">
        <v>100</v>
      </c>
      <c r="AA36" s="631"/>
      <c r="AB36" s="631"/>
      <c r="AC36" s="631"/>
      <c r="AD36" s="632">
        <v>39651512</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1549425</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-309182</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2257955</v>
      </c>
      <c r="CS36" s="587"/>
      <c r="CT36" s="587"/>
      <c r="CU36" s="587"/>
      <c r="CV36" s="587"/>
      <c r="CW36" s="587"/>
      <c r="CX36" s="587"/>
      <c r="CY36" s="588"/>
      <c r="CZ36" s="589">
        <v>2.9</v>
      </c>
      <c r="DA36" s="607"/>
      <c r="DB36" s="607"/>
      <c r="DC36" s="608"/>
      <c r="DD36" s="592">
        <v>1815982</v>
      </c>
      <c r="DE36" s="587"/>
      <c r="DF36" s="587"/>
      <c r="DG36" s="587"/>
      <c r="DH36" s="587"/>
      <c r="DI36" s="587"/>
      <c r="DJ36" s="587"/>
      <c r="DK36" s="588"/>
      <c r="DL36" s="592">
        <v>1268271</v>
      </c>
      <c r="DM36" s="587"/>
      <c r="DN36" s="587"/>
      <c r="DO36" s="587"/>
      <c r="DP36" s="587"/>
      <c r="DQ36" s="587"/>
      <c r="DR36" s="587"/>
      <c r="DS36" s="587"/>
      <c r="DT36" s="587"/>
      <c r="DU36" s="587"/>
      <c r="DV36" s="588"/>
      <c r="DW36" s="609">
        <v>3</v>
      </c>
      <c r="DX36" s="610"/>
      <c r="DY36" s="610"/>
      <c r="DZ36" s="610"/>
      <c r="EA36" s="610"/>
      <c r="EB36" s="610"/>
      <c r="EC36" s="611"/>
    </row>
    <row r="37" spans="2:133" ht="11.25" customHeight="1">
      <c r="AQ37" s="612" t="s">
        <v>313</v>
      </c>
      <c r="AR37" s="613"/>
      <c r="AS37" s="613"/>
      <c r="AT37" s="613"/>
      <c r="AU37" s="613"/>
      <c r="AV37" s="613"/>
      <c r="AW37" s="613"/>
      <c r="AX37" s="613"/>
      <c r="AY37" s="614"/>
      <c r="AZ37" s="586">
        <v>180087</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27285</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13125</v>
      </c>
      <c r="CS37" s="605"/>
      <c r="CT37" s="605"/>
      <c r="CU37" s="605"/>
      <c r="CV37" s="605"/>
      <c r="CW37" s="605"/>
      <c r="CX37" s="605"/>
      <c r="CY37" s="606"/>
      <c r="CZ37" s="589">
        <v>0</v>
      </c>
      <c r="DA37" s="607"/>
      <c r="DB37" s="607"/>
      <c r="DC37" s="608"/>
      <c r="DD37" s="592">
        <v>13125</v>
      </c>
      <c r="DE37" s="605"/>
      <c r="DF37" s="605"/>
      <c r="DG37" s="605"/>
      <c r="DH37" s="605"/>
      <c r="DI37" s="605"/>
      <c r="DJ37" s="605"/>
      <c r="DK37" s="606"/>
      <c r="DL37" s="592">
        <v>12607</v>
      </c>
      <c r="DM37" s="605"/>
      <c r="DN37" s="605"/>
      <c r="DO37" s="605"/>
      <c r="DP37" s="605"/>
      <c r="DQ37" s="605"/>
      <c r="DR37" s="605"/>
      <c r="DS37" s="605"/>
      <c r="DT37" s="605"/>
      <c r="DU37" s="605"/>
      <c r="DV37" s="606"/>
      <c r="DW37" s="609">
        <v>0</v>
      </c>
      <c r="DX37" s="610"/>
      <c r="DY37" s="610"/>
      <c r="DZ37" s="610"/>
      <c r="EA37" s="610"/>
      <c r="EB37" s="610"/>
      <c r="EC37" s="611"/>
    </row>
    <row r="38" spans="2:133" ht="11.25" customHeight="1">
      <c r="AQ38" s="612" t="s">
        <v>316</v>
      </c>
      <c r="AR38" s="613"/>
      <c r="AS38" s="613"/>
      <c r="AT38" s="613"/>
      <c r="AU38" s="613"/>
      <c r="AV38" s="613"/>
      <c r="AW38" s="613"/>
      <c r="AX38" s="613"/>
      <c r="AY38" s="614"/>
      <c r="AZ38" s="586">
        <v>116785</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46156</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8409807</v>
      </c>
      <c r="CS38" s="587"/>
      <c r="CT38" s="587"/>
      <c r="CU38" s="587"/>
      <c r="CV38" s="587"/>
      <c r="CW38" s="587"/>
      <c r="CX38" s="587"/>
      <c r="CY38" s="588"/>
      <c r="CZ38" s="589">
        <v>10.9</v>
      </c>
      <c r="DA38" s="607"/>
      <c r="DB38" s="607"/>
      <c r="DC38" s="608"/>
      <c r="DD38" s="592">
        <v>7322359</v>
      </c>
      <c r="DE38" s="587"/>
      <c r="DF38" s="587"/>
      <c r="DG38" s="587"/>
      <c r="DH38" s="587"/>
      <c r="DI38" s="587"/>
      <c r="DJ38" s="587"/>
      <c r="DK38" s="588"/>
      <c r="DL38" s="592">
        <v>6508397</v>
      </c>
      <c r="DM38" s="587"/>
      <c r="DN38" s="587"/>
      <c r="DO38" s="587"/>
      <c r="DP38" s="587"/>
      <c r="DQ38" s="587"/>
      <c r="DR38" s="587"/>
      <c r="DS38" s="587"/>
      <c r="DT38" s="587"/>
      <c r="DU38" s="587"/>
      <c r="DV38" s="588"/>
      <c r="DW38" s="609">
        <v>15.2</v>
      </c>
      <c r="DX38" s="610"/>
      <c r="DY38" s="610"/>
      <c r="DZ38" s="610"/>
      <c r="EA38" s="610"/>
      <c r="EB38" s="610"/>
      <c r="EC38" s="611"/>
    </row>
    <row r="39" spans="2:133" ht="11.25" customHeight="1">
      <c r="AQ39" s="612" t="s">
        <v>319</v>
      </c>
      <c r="AR39" s="613"/>
      <c r="AS39" s="613"/>
      <c r="AT39" s="613"/>
      <c r="AU39" s="613"/>
      <c r="AV39" s="613"/>
      <c r="AW39" s="613"/>
      <c r="AX39" s="613"/>
      <c r="AY39" s="614"/>
      <c r="AZ39" s="586">
        <v>94751</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89</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4672228</v>
      </c>
      <c r="CS39" s="605"/>
      <c r="CT39" s="605"/>
      <c r="CU39" s="605"/>
      <c r="CV39" s="605"/>
      <c r="CW39" s="605"/>
      <c r="CX39" s="605"/>
      <c r="CY39" s="606"/>
      <c r="CZ39" s="589">
        <v>6</v>
      </c>
      <c r="DA39" s="607"/>
      <c r="DB39" s="607"/>
      <c r="DC39" s="608"/>
      <c r="DD39" s="592">
        <v>4263142</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1478464</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122</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1824147</v>
      </c>
      <c r="CS40" s="587"/>
      <c r="CT40" s="587"/>
      <c r="CU40" s="587"/>
      <c r="CV40" s="587"/>
      <c r="CW40" s="587"/>
      <c r="CX40" s="587"/>
      <c r="CY40" s="588"/>
      <c r="CZ40" s="589">
        <v>2.4</v>
      </c>
      <c r="DA40" s="607"/>
      <c r="DB40" s="607"/>
      <c r="DC40" s="608"/>
      <c r="DD40" s="592">
        <v>27916</v>
      </c>
      <c r="DE40" s="587"/>
      <c r="DF40" s="587"/>
      <c r="DG40" s="587"/>
      <c r="DH40" s="587"/>
      <c r="DI40" s="587"/>
      <c r="DJ40" s="587"/>
      <c r="DK40" s="588"/>
      <c r="DL40" s="592">
        <v>335</v>
      </c>
      <c r="DM40" s="587"/>
      <c r="DN40" s="587"/>
      <c r="DO40" s="587"/>
      <c r="DP40" s="587"/>
      <c r="DQ40" s="587"/>
      <c r="DR40" s="587"/>
      <c r="DS40" s="587"/>
      <c r="DT40" s="587"/>
      <c r="DU40" s="587"/>
      <c r="DV40" s="588"/>
      <c r="DW40" s="609">
        <v>0</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5020541</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304</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15244451</v>
      </c>
      <c r="CS42" s="587"/>
      <c r="CT42" s="587"/>
      <c r="CU42" s="587"/>
      <c r="CV42" s="587"/>
      <c r="CW42" s="587"/>
      <c r="CX42" s="587"/>
      <c r="CY42" s="588"/>
      <c r="CZ42" s="589">
        <v>19.7</v>
      </c>
      <c r="DA42" s="590"/>
      <c r="DB42" s="590"/>
      <c r="DC42" s="591"/>
      <c r="DD42" s="592">
        <v>2799738</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169761</v>
      </c>
      <c r="CS43" s="605"/>
      <c r="CT43" s="605"/>
      <c r="CU43" s="605"/>
      <c r="CV43" s="605"/>
      <c r="CW43" s="605"/>
      <c r="CX43" s="605"/>
      <c r="CY43" s="606"/>
      <c r="CZ43" s="589">
        <v>0.2</v>
      </c>
      <c r="DA43" s="607"/>
      <c r="DB43" s="607"/>
      <c r="DC43" s="608"/>
      <c r="DD43" s="592">
        <v>142542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15148768</v>
      </c>
      <c r="CS44" s="587"/>
      <c r="CT44" s="587"/>
      <c r="CU44" s="587"/>
      <c r="CV44" s="587"/>
      <c r="CW44" s="587"/>
      <c r="CX44" s="587"/>
      <c r="CY44" s="588"/>
      <c r="CZ44" s="589">
        <v>19.600000000000001</v>
      </c>
      <c r="DA44" s="590"/>
      <c r="DB44" s="590"/>
      <c r="DC44" s="591"/>
      <c r="DD44" s="592">
        <v>2743177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8648602</v>
      </c>
      <c r="CS45" s="605"/>
      <c r="CT45" s="605"/>
      <c r="CU45" s="605"/>
      <c r="CV45" s="605"/>
      <c r="CW45" s="605"/>
      <c r="CX45" s="605"/>
      <c r="CY45" s="606"/>
      <c r="CZ45" s="589">
        <v>11.2</v>
      </c>
      <c r="DA45" s="607"/>
      <c r="DB45" s="607"/>
      <c r="DC45" s="608"/>
      <c r="DD45" s="592">
        <v>166497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6210845</v>
      </c>
      <c r="CS46" s="587"/>
      <c r="CT46" s="587"/>
      <c r="CU46" s="587"/>
      <c r="CV46" s="587"/>
      <c r="CW46" s="587"/>
      <c r="CX46" s="587"/>
      <c r="CY46" s="588"/>
      <c r="CZ46" s="589">
        <v>8</v>
      </c>
      <c r="DA46" s="590"/>
      <c r="DB46" s="590"/>
      <c r="DC46" s="591"/>
      <c r="DD46" s="592">
        <v>2413659</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95683</v>
      </c>
      <c r="CS47" s="605"/>
      <c r="CT47" s="605"/>
      <c r="CU47" s="605"/>
      <c r="CV47" s="605"/>
      <c r="CW47" s="605"/>
      <c r="CX47" s="605"/>
      <c r="CY47" s="606"/>
      <c r="CZ47" s="589">
        <v>0.1</v>
      </c>
      <c r="DA47" s="607"/>
      <c r="DB47" s="607"/>
      <c r="DC47" s="608"/>
      <c r="DD47" s="592">
        <v>56561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323</v>
      </c>
      <c r="CS48" s="587"/>
      <c r="CT48" s="587"/>
      <c r="CU48" s="587"/>
      <c r="CV48" s="587"/>
      <c r="CW48" s="587"/>
      <c r="CX48" s="587"/>
      <c r="CY48" s="588"/>
      <c r="CZ48" s="589" t="s">
        <v>323</v>
      </c>
      <c r="DA48" s="590"/>
      <c r="DB48" s="590"/>
      <c r="DC48" s="591"/>
      <c r="DD48" s="592" t="s">
        <v>323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77357103</v>
      </c>
      <c r="CS49" s="571"/>
      <c r="CT49" s="571"/>
      <c r="CU49" s="571"/>
      <c r="CV49" s="571"/>
      <c r="CW49" s="571"/>
      <c r="CX49" s="571"/>
      <c r="CY49" s="572"/>
      <c r="CZ49" s="573">
        <v>100</v>
      </c>
      <c r="DA49" s="574"/>
      <c r="DB49" s="574"/>
      <c r="DC49" s="575"/>
      <c r="DD49" s="576">
        <v>47026883</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71" sqref="B71:P7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78944</v>
      </c>
      <c r="R7" s="1099"/>
      <c r="S7" s="1099"/>
      <c r="T7" s="1099"/>
      <c r="U7" s="1099"/>
      <c r="V7" s="1099">
        <v>77354</v>
      </c>
      <c r="W7" s="1099"/>
      <c r="X7" s="1099"/>
      <c r="Y7" s="1099"/>
      <c r="Z7" s="1099"/>
      <c r="AA7" s="1099">
        <f>Q7-V7</f>
        <v>1590</v>
      </c>
      <c r="AB7" s="1099"/>
      <c r="AC7" s="1099"/>
      <c r="AD7" s="1099"/>
      <c r="AE7" s="1100"/>
      <c r="AF7" s="1101">
        <v>1249</v>
      </c>
      <c r="AG7" s="1102"/>
      <c r="AH7" s="1102"/>
      <c r="AI7" s="1102"/>
      <c r="AJ7" s="1103"/>
      <c r="AK7" s="1085" t="s">
        <v>554</v>
      </c>
      <c r="AL7" s="1086"/>
      <c r="AM7" s="1086"/>
      <c r="AN7" s="1086"/>
      <c r="AO7" s="1086"/>
      <c r="AP7" s="1086">
        <v>75582</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542</v>
      </c>
      <c r="BT7" s="1090"/>
      <c r="BU7" s="1090"/>
      <c r="BV7" s="1090"/>
      <c r="BW7" s="1090"/>
      <c r="BX7" s="1090"/>
      <c r="BY7" s="1090"/>
      <c r="BZ7" s="1090"/>
      <c r="CA7" s="1090"/>
      <c r="CB7" s="1090"/>
      <c r="CC7" s="1090"/>
      <c r="CD7" s="1090"/>
      <c r="CE7" s="1090"/>
      <c r="CF7" s="1090"/>
      <c r="CG7" s="1091"/>
      <c r="CH7" s="1082">
        <v>17</v>
      </c>
      <c r="CI7" s="1083"/>
      <c r="CJ7" s="1083"/>
      <c r="CK7" s="1083"/>
      <c r="CL7" s="1084"/>
      <c r="CM7" s="1082">
        <v>213</v>
      </c>
      <c r="CN7" s="1083"/>
      <c r="CO7" s="1083"/>
      <c r="CP7" s="1083"/>
      <c r="CQ7" s="1084"/>
      <c r="CR7" s="1082">
        <v>18</v>
      </c>
      <c r="CS7" s="1083"/>
      <c r="CT7" s="1083"/>
      <c r="CU7" s="1083"/>
      <c r="CV7" s="1084"/>
      <c r="CW7" s="1082" t="s">
        <v>555</v>
      </c>
      <c r="CX7" s="1083"/>
      <c r="CY7" s="1083"/>
      <c r="CZ7" s="1083"/>
      <c r="DA7" s="1084"/>
      <c r="DB7" s="1082" t="s">
        <v>485</v>
      </c>
      <c r="DC7" s="1083"/>
      <c r="DD7" s="1083"/>
      <c r="DE7" s="1083"/>
      <c r="DF7" s="1084"/>
      <c r="DG7" s="1082" t="s">
        <v>485</v>
      </c>
      <c r="DH7" s="1083"/>
      <c r="DI7" s="1083"/>
      <c r="DJ7" s="1083"/>
      <c r="DK7" s="1084"/>
      <c r="DL7" s="1082" t="s">
        <v>485</v>
      </c>
      <c r="DM7" s="1083"/>
      <c r="DN7" s="1083"/>
      <c r="DO7" s="1083"/>
      <c r="DP7" s="1084"/>
      <c r="DQ7" s="1082" t="s">
        <v>485</v>
      </c>
      <c r="DR7" s="1083"/>
      <c r="DS7" s="1083"/>
      <c r="DT7" s="1083"/>
      <c r="DU7" s="1084"/>
      <c r="DV7" s="1109"/>
      <c r="DW7" s="1110"/>
      <c r="DX7" s="1110"/>
      <c r="DY7" s="1110"/>
      <c r="DZ7" s="1111"/>
      <c r="EA7" s="205"/>
    </row>
    <row r="8" spans="1:131" s="206" customFormat="1" ht="26.25" customHeight="1">
      <c r="A8" s="212">
        <v>2</v>
      </c>
      <c r="B8" s="1031" t="s">
        <v>365</v>
      </c>
      <c r="C8" s="1032"/>
      <c r="D8" s="1032"/>
      <c r="E8" s="1032"/>
      <c r="F8" s="1032"/>
      <c r="G8" s="1032"/>
      <c r="H8" s="1032"/>
      <c r="I8" s="1032"/>
      <c r="J8" s="1032"/>
      <c r="K8" s="1032"/>
      <c r="L8" s="1032"/>
      <c r="M8" s="1032"/>
      <c r="N8" s="1032"/>
      <c r="O8" s="1032"/>
      <c r="P8" s="1033"/>
      <c r="Q8" s="1037">
        <v>32</v>
      </c>
      <c r="R8" s="1038"/>
      <c r="S8" s="1038"/>
      <c r="T8" s="1038"/>
      <c r="U8" s="1038"/>
      <c r="V8" s="1038">
        <v>32</v>
      </c>
      <c r="W8" s="1038"/>
      <c r="X8" s="1038"/>
      <c r="Y8" s="1038"/>
      <c r="Z8" s="1038"/>
      <c r="AA8" s="1038" t="s">
        <v>554</v>
      </c>
      <c r="AB8" s="1038"/>
      <c r="AC8" s="1038"/>
      <c r="AD8" s="1038"/>
      <c r="AE8" s="1039"/>
      <c r="AF8" s="1013" t="s">
        <v>113</v>
      </c>
      <c r="AG8" s="1014"/>
      <c r="AH8" s="1014"/>
      <c r="AI8" s="1014"/>
      <c r="AJ8" s="1015"/>
      <c r="AK8" s="1080">
        <v>29</v>
      </c>
      <c r="AL8" s="1081"/>
      <c r="AM8" s="1081"/>
      <c r="AN8" s="1081"/>
      <c r="AO8" s="1081"/>
      <c r="AP8" s="1081">
        <v>233</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t="s">
        <v>553</v>
      </c>
      <c r="BS8" s="1008" t="s">
        <v>543</v>
      </c>
      <c r="BT8" s="1009"/>
      <c r="BU8" s="1009"/>
      <c r="BV8" s="1009"/>
      <c r="BW8" s="1009"/>
      <c r="BX8" s="1009"/>
      <c r="BY8" s="1009"/>
      <c r="BZ8" s="1009"/>
      <c r="CA8" s="1009"/>
      <c r="CB8" s="1009"/>
      <c r="CC8" s="1009"/>
      <c r="CD8" s="1009"/>
      <c r="CE8" s="1009"/>
      <c r="CF8" s="1009"/>
      <c r="CG8" s="1010"/>
      <c r="CH8" s="983">
        <v>-28</v>
      </c>
      <c r="CI8" s="984"/>
      <c r="CJ8" s="984"/>
      <c r="CK8" s="984"/>
      <c r="CL8" s="985"/>
      <c r="CM8" s="983">
        <v>837</v>
      </c>
      <c r="CN8" s="984"/>
      <c r="CO8" s="984"/>
      <c r="CP8" s="984"/>
      <c r="CQ8" s="985"/>
      <c r="CR8" s="983">
        <v>10</v>
      </c>
      <c r="CS8" s="984"/>
      <c r="CT8" s="984"/>
      <c r="CU8" s="984"/>
      <c r="CV8" s="985"/>
      <c r="CW8" s="983" t="s">
        <v>485</v>
      </c>
      <c r="CX8" s="984"/>
      <c r="CY8" s="984"/>
      <c r="CZ8" s="984"/>
      <c r="DA8" s="985"/>
      <c r="DB8" s="983">
        <v>1340</v>
      </c>
      <c r="DC8" s="984"/>
      <c r="DD8" s="984"/>
      <c r="DE8" s="984"/>
      <c r="DF8" s="985"/>
      <c r="DG8" s="983" t="s">
        <v>485</v>
      </c>
      <c r="DH8" s="984"/>
      <c r="DI8" s="984"/>
      <c r="DJ8" s="984"/>
      <c r="DK8" s="985"/>
      <c r="DL8" s="983" t="s">
        <v>485</v>
      </c>
      <c r="DM8" s="984"/>
      <c r="DN8" s="984"/>
      <c r="DO8" s="984"/>
      <c r="DP8" s="985"/>
      <c r="DQ8" s="983" t="s">
        <v>485</v>
      </c>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544</v>
      </c>
      <c r="BT9" s="1009"/>
      <c r="BU9" s="1009"/>
      <c r="BV9" s="1009"/>
      <c r="BW9" s="1009"/>
      <c r="BX9" s="1009"/>
      <c r="BY9" s="1009"/>
      <c r="BZ9" s="1009"/>
      <c r="CA9" s="1009"/>
      <c r="CB9" s="1009"/>
      <c r="CC9" s="1009"/>
      <c r="CD9" s="1009"/>
      <c r="CE9" s="1009"/>
      <c r="CF9" s="1009"/>
      <c r="CG9" s="1010"/>
      <c r="CH9" s="983">
        <v>154</v>
      </c>
      <c r="CI9" s="984"/>
      <c r="CJ9" s="984"/>
      <c r="CK9" s="984"/>
      <c r="CL9" s="985"/>
      <c r="CM9" s="983">
        <v>1825</v>
      </c>
      <c r="CN9" s="984"/>
      <c r="CO9" s="984"/>
      <c r="CP9" s="984"/>
      <c r="CQ9" s="985"/>
      <c r="CR9" s="983">
        <v>13</v>
      </c>
      <c r="CS9" s="984"/>
      <c r="CT9" s="984"/>
      <c r="CU9" s="984"/>
      <c r="CV9" s="985"/>
      <c r="CW9" s="983" t="s">
        <v>485</v>
      </c>
      <c r="CX9" s="984"/>
      <c r="CY9" s="984"/>
      <c r="CZ9" s="984"/>
      <c r="DA9" s="985"/>
      <c r="DB9" s="983" t="s">
        <v>485</v>
      </c>
      <c r="DC9" s="984"/>
      <c r="DD9" s="984"/>
      <c r="DE9" s="984"/>
      <c r="DF9" s="985"/>
      <c r="DG9" s="983" t="s">
        <v>485</v>
      </c>
      <c r="DH9" s="984"/>
      <c r="DI9" s="984"/>
      <c r="DJ9" s="984"/>
      <c r="DK9" s="985"/>
      <c r="DL9" s="983" t="s">
        <v>485</v>
      </c>
      <c r="DM9" s="984"/>
      <c r="DN9" s="984"/>
      <c r="DO9" s="984"/>
      <c r="DP9" s="985"/>
      <c r="DQ9" s="983" t="s">
        <v>485</v>
      </c>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545</v>
      </c>
      <c r="BT10" s="1009"/>
      <c r="BU10" s="1009"/>
      <c r="BV10" s="1009"/>
      <c r="BW10" s="1009"/>
      <c r="BX10" s="1009"/>
      <c r="BY10" s="1009"/>
      <c r="BZ10" s="1009"/>
      <c r="CA10" s="1009"/>
      <c r="CB10" s="1009"/>
      <c r="CC10" s="1009"/>
      <c r="CD10" s="1009"/>
      <c r="CE10" s="1009"/>
      <c r="CF10" s="1009"/>
      <c r="CG10" s="1010"/>
      <c r="CH10" s="983">
        <v>-26</v>
      </c>
      <c r="CI10" s="984"/>
      <c r="CJ10" s="984"/>
      <c r="CK10" s="984"/>
      <c r="CL10" s="985"/>
      <c r="CM10" s="983">
        <v>743</v>
      </c>
      <c r="CN10" s="984"/>
      <c r="CO10" s="984"/>
      <c r="CP10" s="984"/>
      <c r="CQ10" s="985"/>
      <c r="CR10" s="983">
        <v>2</v>
      </c>
      <c r="CS10" s="984"/>
      <c r="CT10" s="984"/>
      <c r="CU10" s="984"/>
      <c r="CV10" s="985"/>
      <c r="CW10" s="983">
        <v>30</v>
      </c>
      <c r="CX10" s="984"/>
      <c r="CY10" s="984"/>
      <c r="CZ10" s="984"/>
      <c r="DA10" s="985"/>
      <c r="DB10" s="983" t="s">
        <v>485</v>
      </c>
      <c r="DC10" s="984"/>
      <c r="DD10" s="984"/>
      <c r="DE10" s="984"/>
      <c r="DF10" s="985"/>
      <c r="DG10" s="983" t="s">
        <v>485</v>
      </c>
      <c r="DH10" s="984"/>
      <c r="DI10" s="984"/>
      <c r="DJ10" s="984"/>
      <c r="DK10" s="985"/>
      <c r="DL10" s="983" t="s">
        <v>485</v>
      </c>
      <c r="DM10" s="984"/>
      <c r="DN10" s="984"/>
      <c r="DO10" s="984"/>
      <c r="DP10" s="985"/>
      <c r="DQ10" s="983" t="s">
        <v>485</v>
      </c>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546</v>
      </c>
      <c r="BT11" s="1009"/>
      <c r="BU11" s="1009"/>
      <c r="BV11" s="1009"/>
      <c r="BW11" s="1009"/>
      <c r="BX11" s="1009"/>
      <c r="BY11" s="1009"/>
      <c r="BZ11" s="1009"/>
      <c r="CA11" s="1009"/>
      <c r="CB11" s="1009"/>
      <c r="CC11" s="1009"/>
      <c r="CD11" s="1009"/>
      <c r="CE11" s="1009"/>
      <c r="CF11" s="1009"/>
      <c r="CG11" s="1010"/>
      <c r="CH11" s="983">
        <v>-8</v>
      </c>
      <c r="CI11" s="984"/>
      <c r="CJ11" s="984"/>
      <c r="CK11" s="984"/>
      <c r="CL11" s="985"/>
      <c r="CM11" s="983">
        <v>57</v>
      </c>
      <c r="CN11" s="984"/>
      <c r="CO11" s="984"/>
      <c r="CP11" s="984"/>
      <c r="CQ11" s="985"/>
      <c r="CR11" s="983">
        <v>30</v>
      </c>
      <c r="CS11" s="984"/>
      <c r="CT11" s="984"/>
      <c r="CU11" s="984"/>
      <c r="CV11" s="985"/>
      <c r="CW11" s="983" t="s">
        <v>485</v>
      </c>
      <c r="CX11" s="984"/>
      <c r="CY11" s="984"/>
      <c r="CZ11" s="984"/>
      <c r="DA11" s="985"/>
      <c r="DB11" s="983" t="s">
        <v>485</v>
      </c>
      <c r="DC11" s="984"/>
      <c r="DD11" s="984"/>
      <c r="DE11" s="984"/>
      <c r="DF11" s="985"/>
      <c r="DG11" s="983" t="s">
        <v>485</v>
      </c>
      <c r="DH11" s="984"/>
      <c r="DI11" s="984"/>
      <c r="DJ11" s="984"/>
      <c r="DK11" s="985"/>
      <c r="DL11" s="983" t="s">
        <v>485</v>
      </c>
      <c r="DM11" s="984"/>
      <c r="DN11" s="984"/>
      <c r="DO11" s="984"/>
      <c r="DP11" s="985"/>
      <c r="DQ11" s="983" t="s">
        <v>485</v>
      </c>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552</v>
      </c>
      <c r="BT12" s="1009"/>
      <c r="BU12" s="1009"/>
      <c r="BV12" s="1009"/>
      <c r="BW12" s="1009"/>
      <c r="BX12" s="1009"/>
      <c r="BY12" s="1009"/>
      <c r="BZ12" s="1009"/>
      <c r="CA12" s="1009"/>
      <c r="CB12" s="1009"/>
      <c r="CC12" s="1009"/>
      <c r="CD12" s="1009"/>
      <c r="CE12" s="1009"/>
      <c r="CF12" s="1009"/>
      <c r="CG12" s="1010"/>
      <c r="CH12" s="983">
        <v>1</v>
      </c>
      <c r="CI12" s="984"/>
      <c r="CJ12" s="984"/>
      <c r="CK12" s="984"/>
      <c r="CL12" s="985"/>
      <c r="CM12" s="983">
        <v>116</v>
      </c>
      <c r="CN12" s="984"/>
      <c r="CO12" s="984"/>
      <c r="CP12" s="984"/>
      <c r="CQ12" s="985"/>
      <c r="CR12" s="983">
        <v>66</v>
      </c>
      <c r="CS12" s="984"/>
      <c r="CT12" s="984"/>
      <c r="CU12" s="984"/>
      <c r="CV12" s="985"/>
      <c r="CW12" s="983" t="s">
        <v>485</v>
      </c>
      <c r="CX12" s="984"/>
      <c r="CY12" s="984"/>
      <c r="CZ12" s="984"/>
      <c r="DA12" s="985"/>
      <c r="DB12" s="983" t="s">
        <v>485</v>
      </c>
      <c r="DC12" s="984"/>
      <c r="DD12" s="984"/>
      <c r="DE12" s="984"/>
      <c r="DF12" s="985"/>
      <c r="DG12" s="983" t="s">
        <v>485</v>
      </c>
      <c r="DH12" s="984"/>
      <c r="DI12" s="984"/>
      <c r="DJ12" s="984"/>
      <c r="DK12" s="985"/>
      <c r="DL12" s="983" t="s">
        <v>485</v>
      </c>
      <c r="DM12" s="984"/>
      <c r="DN12" s="984"/>
      <c r="DO12" s="984"/>
      <c r="DP12" s="985"/>
      <c r="DQ12" s="983" t="s">
        <v>485</v>
      </c>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547</v>
      </c>
      <c r="BT13" s="1009"/>
      <c r="BU13" s="1009"/>
      <c r="BV13" s="1009"/>
      <c r="BW13" s="1009"/>
      <c r="BX13" s="1009"/>
      <c r="BY13" s="1009"/>
      <c r="BZ13" s="1009"/>
      <c r="CA13" s="1009"/>
      <c r="CB13" s="1009"/>
      <c r="CC13" s="1009"/>
      <c r="CD13" s="1009"/>
      <c r="CE13" s="1009"/>
      <c r="CF13" s="1009"/>
      <c r="CG13" s="1010"/>
      <c r="CH13" s="983">
        <v>-1</v>
      </c>
      <c r="CI13" s="984"/>
      <c r="CJ13" s="984"/>
      <c r="CK13" s="984"/>
      <c r="CL13" s="985"/>
      <c r="CM13" s="983">
        <v>36</v>
      </c>
      <c r="CN13" s="984"/>
      <c r="CO13" s="984"/>
      <c r="CP13" s="984"/>
      <c r="CQ13" s="985"/>
      <c r="CR13" s="983">
        <v>12</v>
      </c>
      <c r="CS13" s="984"/>
      <c r="CT13" s="984"/>
      <c r="CU13" s="984"/>
      <c r="CV13" s="985"/>
      <c r="CW13" s="983" t="s">
        <v>485</v>
      </c>
      <c r="CX13" s="984"/>
      <c r="CY13" s="984"/>
      <c r="CZ13" s="984"/>
      <c r="DA13" s="985"/>
      <c r="DB13" s="983" t="s">
        <v>485</v>
      </c>
      <c r="DC13" s="984"/>
      <c r="DD13" s="984"/>
      <c r="DE13" s="984"/>
      <c r="DF13" s="985"/>
      <c r="DG13" s="983" t="s">
        <v>485</v>
      </c>
      <c r="DH13" s="984"/>
      <c r="DI13" s="984"/>
      <c r="DJ13" s="984"/>
      <c r="DK13" s="985"/>
      <c r="DL13" s="983" t="s">
        <v>485</v>
      </c>
      <c r="DM13" s="984"/>
      <c r="DN13" s="984"/>
      <c r="DO13" s="984"/>
      <c r="DP13" s="985"/>
      <c r="DQ13" s="983" t="s">
        <v>485</v>
      </c>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t="s">
        <v>548</v>
      </c>
      <c r="BT14" s="1009"/>
      <c r="BU14" s="1009"/>
      <c r="BV14" s="1009"/>
      <c r="BW14" s="1009"/>
      <c r="BX14" s="1009"/>
      <c r="BY14" s="1009"/>
      <c r="BZ14" s="1009"/>
      <c r="CA14" s="1009"/>
      <c r="CB14" s="1009"/>
      <c r="CC14" s="1009"/>
      <c r="CD14" s="1009"/>
      <c r="CE14" s="1009"/>
      <c r="CF14" s="1009"/>
      <c r="CG14" s="1010"/>
      <c r="CH14" s="983">
        <v>1</v>
      </c>
      <c r="CI14" s="984"/>
      <c r="CJ14" s="984"/>
      <c r="CK14" s="984"/>
      <c r="CL14" s="985"/>
      <c r="CM14" s="983">
        <v>56</v>
      </c>
      <c r="CN14" s="984"/>
      <c r="CO14" s="984"/>
      <c r="CP14" s="984"/>
      <c r="CQ14" s="985"/>
      <c r="CR14" s="983">
        <v>11</v>
      </c>
      <c r="CS14" s="984"/>
      <c r="CT14" s="984"/>
      <c r="CU14" s="984"/>
      <c r="CV14" s="985"/>
      <c r="CW14" s="983" t="s">
        <v>485</v>
      </c>
      <c r="CX14" s="984"/>
      <c r="CY14" s="984"/>
      <c r="CZ14" s="984"/>
      <c r="DA14" s="985"/>
      <c r="DB14" s="983" t="s">
        <v>485</v>
      </c>
      <c r="DC14" s="984"/>
      <c r="DD14" s="984"/>
      <c r="DE14" s="984"/>
      <c r="DF14" s="985"/>
      <c r="DG14" s="983" t="s">
        <v>485</v>
      </c>
      <c r="DH14" s="984"/>
      <c r="DI14" s="984"/>
      <c r="DJ14" s="984"/>
      <c r="DK14" s="985"/>
      <c r="DL14" s="983" t="s">
        <v>485</v>
      </c>
      <c r="DM14" s="984"/>
      <c r="DN14" s="984"/>
      <c r="DO14" s="984"/>
      <c r="DP14" s="985"/>
      <c r="DQ14" s="983" t="s">
        <v>485</v>
      </c>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t="s">
        <v>549</v>
      </c>
      <c r="BT15" s="1009"/>
      <c r="BU15" s="1009"/>
      <c r="BV15" s="1009"/>
      <c r="BW15" s="1009"/>
      <c r="BX15" s="1009"/>
      <c r="BY15" s="1009"/>
      <c r="BZ15" s="1009"/>
      <c r="CA15" s="1009"/>
      <c r="CB15" s="1009"/>
      <c r="CC15" s="1009"/>
      <c r="CD15" s="1009"/>
      <c r="CE15" s="1009"/>
      <c r="CF15" s="1009"/>
      <c r="CG15" s="1010"/>
      <c r="CH15" s="983">
        <v>1</v>
      </c>
      <c r="CI15" s="984"/>
      <c r="CJ15" s="984"/>
      <c r="CK15" s="984"/>
      <c r="CL15" s="985"/>
      <c r="CM15" s="983">
        <v>29</v>
      </c>
      <c r="CN15" s="984"/>
      <c r="CO15" s="984"/>
      <c r="CP15" s="984"/>
      <c r="CQ15" s="985"/>
      <c r="CR15" s="983">
        <v>8</v>
      </c>
      <c r="CS15" s="984"/>
      <c r="CT15" s="984"/>
      <c r="CU15" s="984"/>
      <c r="CV15" s="985"/>
      <c r="CW15" s="983" t="s">
        <v>485</v>
      </c>
      <c r="CX15" s="984"/>
      <c r="CY15" s="984"/>
      <c r="CZ15" s="984"/>
      <c r="DA15" s="985"/>
      <c r="DB15" s="983" t="s">
        <v>485</v>
      </c>
      <c r="DC15" s="984"/>
      <c r="DD15" s="984"/>
      <c r="DE15" s="984"/>
      <c r="DF15" s="985"/>
      <c r="DG15" s="983" t="s">
        <v>485</v>
      </c>
      <c r="DH15" s="984"/>
      <c r="DI15" s="984"/>
      <c r="DJ15" s="984"/>
      <c r="DK15" s="985"/>
      <c r="DL15" s="983" t="s">
        <v>485</v>
      </c>
      <c r="DM15" s="984"/>
      <c r="DN15" s="984"/>
      <c r="DO15" s="984"/>
      <c r="DP15" s="985"/>
      <c r="DQ15" s="983" t="s">
        <v>485</v>
      </c>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t="s">
        <v>550</v>
      </c>
      <c r="BT16" s="1009"/>
      <c r="BU16" s="1009"/>
      <c r="BV16" s="1009"/>
      <c r="BW16" s="1009"/>
      <c r="BX16" s="1009"/>
      <c r="BY16" s="1009"/>
      <c r="BZ16" s="1009"/>
      <c r="CA16" s="1009"/>
      <c r="CB16" s="1009"/>
      <c r="CC16" s="1009"/>
      <c r="CD16" s="1009"/>
      <c r="CE16" s="1009"/>
      <c r="CF16" s="1009"/>
      <c r="CG16" s="1010"/>
      <c r="CH16" s="983">
        <v>-1</v>
      </c>
      <c r="CI16" s="984"/>
      <c r="CJ16" s="984"/>
      <c r="CK16" s="984"/>
      <c r="CL16" s="985"/>
      <c r="CM16" s="983">
        <v>25</v>
      </c>
      <c r="CN16" s="984"/>
      <c r="CO16" s="984"/>
      <c r="CP16" s="984"/>
      <c r="CQ16" s="985"/>
      <c r="CR16" s="983">
        <v>31</v>
      </c>
      <c r="CS16" s="984"/>
      <c r="CT16" s="984"/>
      <c r="CU16" s="984"/>
      <c r="CV16" s="985"/>
      <c r="CW16" s="983" t="s">
        <v>485</v>
      </c>
      <c r="CX16" s="984"/>
      <c r="CY16" s="984"/>
      <c r="CZ16" s="984"/>
      <c r="DA16" s="985"/>
      <c r="DB16" s="983" t="s">
        <v>485</v>
      </c>
      <c r="DC16" s="984"/>
      <c r="DD16" s="984"/>
      <c r="DE16" s="984"/>
      <c r="DF16" s="985"/>
      <c r="DG16" s="983" t="s">
        <v>485</v>
      </c>
      <c r="DH16" s="984"/>
      <c r="DI16" s="984"/>
      <c r="DJ16" s="984"/>
      <c r="DK16" s="985"/>
      <c r="DL16" s="983" t="s">
        <v>485</v>
      </c>
      <c r="DM16" s="984"/>
      <c r="DN16" s="984"/>
      <c r="DO16" s="984"/>
      <c r="DP16" s="985"/>
      <c r="DQ16" s="983" t="s">
        <v>485</v>
      </c>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t="s">
        <v>551</v>
      </c>
      <c r="BT17" s="1009"/>
      <c r="BU17" s="1009"/>
      <c r="BV17" s="1009"/>
      <c r="BW17" s="1009"/>
      <c r="BX17" s="1009"/>
      <c r="BY17" s="1009"/>
      <c r="BZ17" s="1009"/>
      <c r="CA17" s="1009"/>
      <c r="CB17" s="1009"/>
      <c r="CC17" s="1009"/>
      <c r="CD17" s="1009"/>
      <c r="CE17" s="1009"/>
      <c r="CF17" s="1009"/>
      <c r="CG17" s="1010"/>
      <c r="CH17" s="983">
        <v>1</v>
      </c>
      <c r="CI17" s="984"/>
      <c r="CJ17" s="984"/>
      <c r="CK17" s="984"/>
      <c r="CL17" s="985"/>
      <c r="CM17" s="983">
        <v>31</v>
      </c>
      <c r="CN17" s="984"/>
      <c r="CO17" s="984"/>
      <c r="CP17" s="984"/>
      <c r="CQ17" s="985"/>
      <c r="CR17" s="983">
        <v>10</v>
      </c>
      <c r="CS17" s="984"/>
      <c r="CT17" s="984"/>
      <c r="CU17" s="984"/>
      <c r="CV17" s="985"/>
      <c r="CW17" s="983" t="s">
        <v>485</v>
      </c>
      <c r="CX17" s="984"/>
      <c r="CY17" s="984"/>
      <c r="CZ17" s="984"/>
      <c r="DA17" s="985"/>
      <c r="DB17" s="983" t="s">
        <v>485</v>
      </c>
      <c r="DC17" s="984"/>
      <c r="DD17" s="984"/>
      <c r="DE17" s="984"/>
      <c r="DF17" s="985"/>
      <c r="DG17" s="983" t="s">
        <v>485</v>
      </c>
      <c r="DH17" s="984"/>
      <c r="DI17" s="984"/>
      <c r="DJ17" s="984"/>
      <c r="DK17" s="985"/>
      <c r="DL17" s="983" t="s">
        <v>485</v>
      </c>
      <c r="DM17" s="984"/>
      <c r="DN17" s="984"/>
      <c r="DO17" s="984"/>
      <c r="DP17" s="985"/>
      <c r="DQ17" s="983" t="s">
        <v>485</v>
      </c>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367</v>
      </c>
      <c r="B23" s="938" t="s">
        <v>368</v>
      </c>
      <c r="C23" s="939"/>
      <c r="D23" s="939"/>
      <c r="E23" s="939"/>
      <c r="F23" s="939"/>
      <c r="G23" s="939"/>
      <c r="H23" s="939"/>
      <c r="I23" s="939"/>
      <c r="J23" s="939"/>
      <c r="K23" s="939"/>
      <c r="L23" s="939"/>
      <c r="M23" s="939"/>
      <c r="N23" s="939"/>
      <c r="O23" s="939"/>
      <c r="P23" s="940"/>
      <c r="Q23" s="1062">
        <v>78947</v>
      </c>
      <c r="R23" s="1063"/>
      <c r="S23" s="1063"/>
      <c r="T23" s="1063"/>
      <c r="U23" s="1063"/>
      <c r="V23" s="1063">
        <v>77357</v>
      </c>
      <c r="W23" s="1063"/>
      <c r="X23" s="1063"/>
      <c r="Y23" s="1063"/>
      <c r="Z23" s="1063"/>
      <c r="AA23" s="1063">
        <v>1590</v>
      </c>
      <c r="AB23" s="1063"/>
      <c r="AC23" s="1063"/>
      <c r="AD23" s="1063"/>
      <c r="AE23" s="1064"/>
      <c r="AF23" s="1065">
        <v>1249</v>
      </c>
      <c r="AG23" s="1063"/>
      <c r="AH23" s="1063"/>
      <c r="AI23" s="1063"/>
      <c r="AJ23" s="1066"/>
      <c r="AK23" s="1067"/>
      <c r="AL23" s="1068"/>
      <c r="AM23" s="1068"/>
      <c r="AN23" s="1068"/>
      <c r="AO23" s="1068"/>
      <c r="AP23" s="1063">
        <v>75814</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347</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379</v>
      </c>
      <c r="C28" s="1045"/>
      <c r="D28" s="1045"/>
      <c r="E28" s="1045"/>
      <c r="F28" s="1045"/>
      <c r="G28" s="1045"/>
      <c r="H28" s="1045"/>
      <c r="I28" s="1045"/>
      <c r="J28" s="1045"/>
      <c r="K28" s="1045"/>
      <c r="L28" s="1045"/>
      <c r="M28" s="1045"/>
      <c r="N28" s="1045"/>
      <c r="O28" s="1045"/>
      <c r="P28" s="1046"/>
      <c r="Q28" s="1047">
        <v>21369</v>
      </c>
      <c r="R28" s="1048"/>
      <c r="S28" s="1048"/>
      <c r="T28" s="1048"/>
      <c r="U28" s="1048"/>
      <c r="V28" s="1048">
        <v>21361</v>
      </c>
      <c r="W28" s="1048"/>
      <c r="X28" s="1048"/>
      <c r="Y28" s="1048"/>
      <c r="Z28" s="1048"/>
      <c r="AA28" s="1048">
        <v>8</v>
      </c>
      <c r="AB28" s="1048"/>
      <c r="AC28" s="1048"/>
      <c r="AD28" s="1048"/>
      <c r="AE28" s="1049"/>
      <c r="AF28" s="1050">
        <v>8</v>
      </c>
      <c r="AG28" s="1048"/>
      <c r="AH28" s="1048"/>
      <c r="AI28" s="1048"/>
      <c r="AJ28" s="1051"/>
      <c r="AK28" s="1052">
        <v>1622</v>
      </c>
      <c r="AL28" s="1040"/>
      <c r="AM28" s="1040"/>
      <c r="AN28" s="1040"/>
      <c r="AO28" s="1040"/>
      <c r="AP28" s="1040" t="s">
        <v>554</v>
      </c>
      <c r="AQ28" s="1040"/>
      <c r="AR28" s="1040"/>
      <c r="AS28" s="1040"/>
      <c r="AT28" s="1040"/>
      <c r="AU28" s="1040" t="s">
        <v>554</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380</v>
      </c>
      <c r="C29" s="1032"/>
      <c r="D29" s="1032"/>
      <c r="E29" s="1032"/>
      <c r="F29" s="1032"/>
      <c r="G29" s="1032"/>
      <c r="H29" s="1032"/>
      <c r="I29" s="1032"/>
      <c r="J29" s="1032"/>
      <c r="K29" s="1032"/>
      <c r="L29" s="1032"/>
      <c r="M29" s="1032"/>
      <c r="N29" s="1032"/>
      <c r="O29" s="1032"/>
      <c r="P29" s="1033"/>
      <c r="Q29" s="1037">
        <v>40</v>
      </c>
      <c r="R29" s="1038"/>
      <c r="S29" s="1038"/>
      <c r="T29" s="1038"/>
      <c r="U29" s="1038"/>
      <c r="V29" s="1038">
        <v>40</v>
      </c>
      <c r="W29" s="1038"/>
      <c r="X29" s="1038"/>
      <c r="Y29" s="1038"/>
      <c r="Z29" s="1038"/>
      <c r="AA29" s="1038" t="s">
        <v>554</v>
      </c>
      <c r="AB29" s="1038"/>
      <c r="AC29" s="1038"/>
      <c r="AD29" s="1038"/>
      <c r="AE29" s="1039"/>
      <c r="AF29" s="1013" t="s">
        <v>113</v>
      </c>
      <c r="AG29" s="1014"/>
      <c r="AH29" s="1014"/>
      <c r="AI29" s="1014"/>
      <c r="AJ29" s="1015"/>
      <c r="AK29" s="974">
        <v>20</v>
      </c>
      <c r="AL29" s="965"/>
      <c r="AM29" s="965"/>
      <c r="AN29" s="965"/>
      <c r="AO29" s="965"/>
      <c r="AP29" s="965" t="s">
        <v>554</v>
      </c>
      <c r="AQ29" s="965"/>
      <c r="AR29" s="965"/>
      <c r="AS29" s="965"/>
      <c r="AT29" s="965"/>
      <c r="AU29" s="965" t="s">
        <v>554</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381</v>
      </c>
      <c r="C30" s="1032"/>
      <c r="D30" s="1032"/>
      <c r="E30" s="1032"/>
      <c r="F30" s="1032"/>
      <c r="G30" s="1032"/>
      <c r="H30" s="1032"/>
      <c r="I30" s="1032"/>
      <c r="J30" s="1032"/>
      <c r="K30" s="1032"/>
      <c r="L30" s="1032"/>
      <c r="M30" s="1032"/>
      <c r="N30" s="1032"/>
      <c r="O30" s="1032"/>
      <c r="P30" s="1033"/>
      <c r="Q30" s="1037">
        <v>1846</v>
      </c>
      <c r="R30" s="1038"/>
      <c r="S30" s="1038"/>
      <c r="T30" s="1038"/>
      <c r="U30" s="1038"/>
      <c r="V30" s="1038">
        <v>1842</v>
      </c>
      <c r="W30" s="1038"/>
      <c r="X30" s="1038"/>
      <c r="Y30" s="1038"/>
      <c r="Z30" s="1038"/>
      <c r="AA30" s="1038">
        <v>4</v>
      </c>
      <c r="AB30" s="1038"/>
      <c r="AC30" s="1038"/>
      <c r="AD30" s="1038"/>
      <c r="AE30" s="1039"/>
      <c r="AF30" s="1013">
        <v>4</v>
      </c>
      <c r="AG30" s="1014"/>
      <c r="AH30" s="1014"/>
      <c r="AI30" s="1014"/>
      <c r="AJ30" s="1015"/>
      <c r="AK30" s="974">
        <v>630</v>
      </c>
      <c r="AL30" s="965"/>
      <c r="AM30" s="965"/>
      <c r="AN30" s="965"/>
      <c r="AO30" s="965"/>
      <c r="AP30" s="965" t="s">
        <v>554</v>
      </c>
      <c r="AQ30" s="965"/>
      <c r="AR30" s="965"/>
      <c r="AS30" s="965"/>
      <c r="AT30" s="965"/>
      <c r="AU30" s="965" t="s">
        <v>554</v>
      </c>
      <c r="AV30" s="965"/>
      <c r="AW30" s="965"/>
      <c r="AX30" s="965"/>
      <c r="AY30" s="965"/>
      <c r="AZ30" s="1036"/>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382</v>
      </c>
      <c r="C31" s="1032"/>
      <c r="D31" s="1032"/>
      <c r="E31" s="1032"/>
      <c r="F31" s="1032"/>
      <c r="G31" s="1032"/>
      <c r="H31" s="1032"/>
      <c r="I31" s="1032"/>
      <c r="J31" s="1032"/>
      <c r="K31" s="1032"/>
      <c r="L31" s="1032"/>
      <c r="M31" s="1032"/>
      <c r="N31" s="1032"/>
      <c r="O31" s="1032"/>
      <c r="P31" s="1033"/>
      <c r="Q31" s="1037">
        <v>15458</v>
      </c>
      <c r="R31" s="1038"/>
      <c r="S31" s="1038"/>
      <c r="T31" s="1038"/>
      <c r="U31" s="1038"/>
      <c r="V31" s="1038">
        <v>15453</v>
      </c>
      <c r="W31" s="1038"/>
      <c r="X31" s="1038"/>
      <c r="Y31" s="1038"/>
      <c r="Z31" s="1038"/>
      <c r="AA31" s="1038">
        <v>5</v>
      </c>
      <c r="AB31" s="1038"/>
      <c r="AC31" s="1038"/>
      <c r="AD31" s="1038"/>
      <c r="AE31" s="1039"/>
      <c r="AF31" s="1013">
        <v>3</v>
      </c>
      <c r="AG31" s="1014"/>
      <c r="AH31" s="1014"/>
      <c r="AI31" s="1014"/>
      <c r="AJ31" s="1015"/>
      <c r="AK31" s="974">
        <v>2279</v>
      </c>
      <c r="AL31" s="965"/>
      <c r="AM31" s="965"/>
      <c r="AN31" s="965"/>
      <c r="AO31" s="965"/>
      <c r="AP31" s="965" t="s">
        <v>554</v>
      </c>
      <c r="AQ31" s="965"/>
      <c r="AR31" s="965"/>
      <c r="AS31" s="965"/>
      <c r="AT31" s="965"/>
      <c r="AU31" s="965" t="s">
        <v>554</v>
      </c>
      <c r="AV31" s="965"/>
      <c r="AW31" s="965"/>
      <c r="AX31" s="965"/>
      <c r="AY31" s="965"/>
      <c r="AZ31" s="1036"/>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383</v>
      </c>
      <c r="C32" s="1032"/>
      <c r="D32" s="1032"/>
      <c r="E32" s="1032"/>
      <c r="F32" s="1032"/>
      <c r="G32" s="1032"/>
      <c r="H32" s="1032"/>
      <c r="I32" s="1032"/>
      <c r="J32" s="1032"/>
      <c r="K32" s="1032"/>
      <c r="L32" s="1032"/>
      <c r="M32" s="1032"/>
      <c r="N32" s="1032"/>
      <c r="O32" s="1032"/>
      <c r="P32" s="1033"/>
      <c r="Q32" s="1037">
        <v>2302</v>
      </c>
      <c r="R32" s="1038"/>
      <c r="S32" s="1038"/>
      <c r="T32" s="1038"/>
      <c r="U32" s="1038"/>
      <c r="V32" s="1038">
        <v>2128</v>
      </c>
      <c r="W32" s="1038"/>
      <c r="X32" s="1038"/>
      <c r="Y32" s="1038"/>
      <c r="Z32" s="1038"/>
      <c r="AA32" s="1038">
        <v>174</v>
      </c>
      <c r="AB32" s="1038"/>
      <c r="AC32" s="1038"/>
      <c r="AD32" s="1038"/>
      <c r="AE32" s="1039"/>
      <c r="AF32" s="1013">
        <v>3007</v>
      </c>
      <c r="AG32" s="1014"/>
      <c r="AH32" s="1014"/>
      <c r="AI32" s="1014"/>
      <c r="AJ32" s="1015"/>
      <c r="AK32" s="974">
        <v>13</v>
      </c>
      <c r="AL32" s="965"/>
      <c r="AM32" s="965"/>
      <c r="AN32" s="965"/>
      <c r="AO32" s="965"/>
      <c r="AP32" s="965">
        <v>9181</v>
      </c>
      <c r="AQ32" s="965"/>
      <c r="AR32" s="965"/>
      <c r="AS32" s="965"/>
      <c r="AT32" s="965"/>
      <c r="AU32" s="965">
        <v>46</v>
      </c>
      <c r="AV32" s="965"/>
      <c r="AW32" s="965"/>
      <c r="AX32" s="965"/>
      <c r="AY32" s="965"/>
      <c r="AZ32" s="1036" t="s">
        <v>485</v>
      </c>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t="s">
        <v>385</v>
      </c>
      <c r="C33" s="1032"/>
      <c r="D33" s="1032"/>
      <c r="E33" s="1032"/>
      <c r="F33" s="1032"/>
      <c r="G33" s="1032"/>
      <c r="H33" s="1032"/>
      <c r="I33" s="1032"/>
      <c r="J33" s="1032"/>
      <c r="K33" s="1032"/>
      <c r="L33" s="1032"/>
      <c r="M33" s="1032"/>
      <c r="N33" s="1032"/>
      <c r="O33" s="1032"/>
      <c r="P33" s="1033"/>
      <c r="Q33" s="1037">
        <v>117</v>
      </c>
      <c r="R33" s="1038"/>
      <c r="S33" s="1038"/>
      <c r="T33" s="1038"/>
      <c r="U33" s="1038"/>
      <c r="V33" s="1038">
        <v>117</v>
      </c>
      <c r="W33" s="1038"/>
      <c r="X33" s="1038"/>
      <c r="Y33" s="1038"/>
      <c r="Z33" s="1038"/>
      <c r="AA33" s="1038" t="s">
        <v>555</v>
      </c>
      <c r="AB33" s="1038"/>
      <c r="AC33" s="1038"/>
      <c r="AD33" s="1038"/>
      <c r="AE33" s="1039"/>
      <c r="AF33" s="1013" t="s">
        <v>113</v>
      </c>
      <c r="AG33" s="1014"/>
      <c r="AH33" s="1014"/>
      <c r="AI33" s="1014"/>
      <c r="AJ33" s="1015"/>
      <c r="AK33" s="974">
        <v>117</v>
      </c>
      <c r="AL33" s="965"/>
      <c r="AM33" s="965"/>
      <c r="AN33" s="965"/>
      <c r="AO33" s="965"/>
      <c r="AP33" s="965">
        <v>673</v>
      </c>
      <c r="AQ33" s="965"/>
      <c r="AR33" s="965"/>
      <c r="AS33" s="965"/>
      <c r="AT33" s="965"/>
      <c r="AU33" s="965">
        <v>662</v>
      </c>
      <c r="AV33" s="965"/>
      <c r="AW33" s="965"/>
      <c r="AX33" s="965"/>
      <c r="AY33" s="965"/>
      <c r="AZ33" s="1036" t="s">
        <v>485</v>
      </c>
      <c r="BA33" s="1036"/>
      <c r="BB33" s="1036"/>
      <c r="BC33" s="1036"/>
      <c r="BD33" s="1036"/>
      <c r="BE33" s="1026" t="s">
        <v>386</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t="s">
        <v>387</v>
      </c>
      <c r="C34" s="1032"/>
      <c r="D34" s="1032"/>
      <c r="E34" s="1032"/>
      <c r="F34" s="1032"/>
      <c r="G34" s="1032"/>
      <c r="H34" s="1032"/>
      <c r="I34" s="1032"/>
      <c r="J34" s="1032"/>
      <c r="K34" s="1032"/>
      <c r="L34" s="1032"/>
      <c r="M34" s="1032"/>
      <c r="N34" s="1032"/>
      <c r="O34" s="1032"/>
      <c r="P34" s="1033"/>
      <c r="Q34" s="1037">
        <v>2840</v>
      </c>
      <c r="R34" s="1038"/>
      <c r="S34" s="1038"/>
      <c r="T34" s="1038"/>
      <c r="U34" s="1038"/>
      <c r="V34" s="1038">
        <v>2838</v>
      </c>
      <c r="W34" s="1038"/>
      <c r="X34" s="1038"/>
      <c r="Y34" s="1038"/>
      <c r="Z34" s="1038"/>
      <c r="AA34" s="1038">
        <v>2</v>
      </c>
      <c r="AB34" s="1038"/>
      <c r="AC34" s="1038"/>
      <c r="AD34" s="1038"/>
      <c r="AE34" s="1039"/>
      <c r="AF34" s="1013" t="s">
        <v>113</v>
      </c>
      <c r="AG34" s="1014"/>
      <c r="AH34" s="1014"/>
      <c r="AI34" s="1014"/>
      <c r="AJ34" s="1015"/>
      <c r="AK34" s="974">
        <v>1119</v>
      </c>
      <c r="AL34" s="965"/>
      <c r="AM34" s="965"/>
      <c r="AN34" s="965"/>
      <c r="AO34" s="965"/>
      <c r="AP34" s="965">
        <v>21897</v>
      </c>
      <c r="AQ34" s="965"/>
      <c r="AR34" s="965"/>
      <c r="AS34" s="965"/>
      <c r="AT34" s="965"/>
      <c r="AU34" s="965">
        <v>11802</v>
      </c>
      <c r="AV34" s="965"/>
      <c r="AW34" s="965"/>
      <c r="AX34" s="965"/>
      <c r="AY34" s="965"/>
      <c r="AZ34" s="1036" t="s">
        <v>485</v>
      </c>
      <c r="BA34" s="1036"/>
      <c r="BB34" s="1036"/>
      <c r="BC34" s="1036"/>
      <c r="BD34" s="1036"/>
      <c r="BE34" s="1026" t="s">
        <v>386</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t="s">
        <v>388</v>
      </c>
      <c r="C35" s="1032"/>
      <c r="D35" s="1032"/>
      <c r="E35" s="1032"/>
      <c r="F35" s="1032"/>
      <c r="G35" s="1032"/>
      <c r="H35" s="1032"/>
      <c r="I35" s="1032"/>
      <c r="J35" s="1032"/>
      <c r="K35" s="1032"/>
      <c r="L35" s="1032"/>
      <c r="M35" s="1032"/>
      <c r="N35" s="1032"/>
      <c r="O35" s="1032"/>
      <c r="P35" s="1033"/>
      <c r="Q35" s="1037">
        <v>52</v>
      </c>
      <c r="R35" s="1038"/>
      <c r="S35" s="1038"/>
      <c r="T35" s="1038"/>
      <c r="U35" s="1038"/>
      <c r="V35" s="1038">
        <v>52</v>
      </c>
      <c r="W35" s="1038"/>
      <c r="X35" s="1038"/>
      <c r="Y35" s="1038"/>
      <c r="Z35" s="1038"/>
      <c r="AA35" s="1038" t="s">
        <v>555</v>
      </c>
      <c r="AB35" s="1038"/>
      <c r="AC35" s="1038"/>
      <c r="AD35" s="1038"/>
      <c r="AE35" s="1039"/>
      <c r="AF35" s="1013" t="s">
        <v>113</v>
      </c>
      <c r="AG35" s="1014"/>
      <c r="AH35" s="1014"/>
      <c r="AI35" s="1014"/>
      <c r="AJ35" s="1015"/>
      <c r="AK35" s="974">
        <v>51</v>
      </c>
      <c r="AL35" s="965"/>
      <c r="AM35" s="965"/>
      <c r="AN35" s="965"/>
      <c r="AO35" s="965"/>
      <c r="AP35" s="965">
        <v>101</v>
      </c>
      <c r="AQ35" s="965"/>
      <c r="AR35" s="965"/>
      <c r="AS35" s="965"/>
      <c r="AT35" s="965"/>
      <c r="AU35" s="965">
        <v>99</v>
      </c>
      <c r="AV35" s="965"/>
      <c r="AW35" s="965"/>
      <c r="AX35" s="965"/>
      <c r="AY35" s="965"/>
      <c r="AZ35" s="1036" t="s">
        <v>485</v>
      </c>
      <c r="BA35" s="1036"/>
      <c r="BB35" s="1036"/>
      <c r="BC35" s="1036"/>
      <c r="BD35" s="1036"/>
      <c r="BE35" s="1026" t="s">
        <v>386</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t="s">
        <v>389</v>
      </c>
      <c r="C36" s="1032"/>
      <c r="D36" s="1032"/>
      <c r="E36" s="1032"/>
      <c r="F36" s="1032"/>
      <c r="G36" s="1032"/>
      <c r="H36" s="1032"/>
      <c r="I36" s="1032"/>
      <c r="J36" s="1032"/>
      <c r="K36" s="1032"/>
      <c r="L36" s="1032"/>
      <c r="M36" s="1032"/>
      <c r="N36" s="1032"/>
      <c r="O36" s="1032"/>
      <c r="P36" s="1033"/>
      <c r="Q36" s="1037">
        <v>545</v>
      </c>
      <c r="R36" s="1038"/>
      <c r="S36" s="1038"/>
      <c r="T36" s="1038"/>
      <c r="U36" s="1038"/>
      <c r="V36" s="1038">
        <v>545</v>
      </c>
      <c r="W36" s="1038"/>
      <c r="X36" s="1038"/>
      <c r="Y36" s="1038"/>
      <c r="Z36" s="1038"/>
      <c r="AA36" s="1038" t="s">
        <v>555</v>
      </c>
      <c r="AB36" s="1038"/>
      <c r="AC36" s="1038"/>
      <c r="AD36" s="1038"/>
      <c r="AE36" s="1039"/>
      <c r="AF36" s="1013" t="s">
        <v>113</v>
      </c>
      <c r="AG36" s="1014"/>
      <c r="AH36" s="1014"/>
      <c r="AI36" s="1014"/>
      <c r="AJ36" s="1015"/>
      <c r="AK36" s="974">
        <v>430</v>
      </c>
      <c r="AL36" s="965"/>
      <c r="AM36" s="965"/>
      <c r="AN36" s="965"/>
      <c r="AO36" s="965"/>
      <c r="AP36" s="965">
        <v>4254</v>
      </c>
      <c r="AQ36" s="965"/>
      <c r="AR36" s="965"/>
      <c r="AS36" s="965"/>
      <c r="AT36" s="965"/>
      <c r="AU36" s="965">
        <v>4254</v>
      </c>
      <c r="AV36" s="965"/>
      <c r="AW36" s="965"/>
      <c r="AX36" s="965"/>
      <c r="AY36" s="965"/>
      <c r="AZ36" s="1036" t="s">
        <v>485</v>
      </c>
      <c r="BA36" s="1036"/>
      <c r="BB36" s="1036"/>
      <c r="BC36" s="1036"/>
      <c r="BD36" s="1036"/>
      <c r="BE36" s="1026" t="s">
        <v>386</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t="s">
        <v>390</v>
      </c>
      <c r="C37" s="1032"/>
      <c r="D37" s="1032"/>
      <c r="E37" s="1032"/>
      <c r="F37" s="1032"/>
      <c r="G37" s="1032"/>
      <c r="H37" s="1032"/>
      <c r="I37" s="1032"/>
      <c r="J37" s="1032"/>
      <c r="K37" s="1032"/>
      <c r="L37" s="1032"/>
      <c r="M37" s="1032"/>
      <c r="N37" s="1032"/>
      <c r="O37" s="1032"/>
      <c r="P37" s="1033"/>
      <c r="Q37" s="1037">
        <v>169</v>
      </c>
      <c r="R37" s="1038"/>
      <c r="S37" s="1038"/>
      <c r="T37" s="1038"/>
      <c r="U37" s="1038"/>
      <c r="V37" s="1038">
        <v>169</v>
      </c>
      <c r="W37" s="1038"/>
      <c r="X37" s="1038"/>
      <c r="Y37" s="1038"/>
      <c r="Z37" s="1038"/>
      <c r="AA37" s="1038">
        <v>0</v>
      </c>
      <c r="AB37" s="1038"/>
      <c r="AC37" s="1038"/>
      <c r="AD37" s="1038"/>
      <c r="AE37" s="1039"/>
      <c r="AF37" s="1013">
        <v>0</v>
      </c>
      <c r="AG37" s="1014"/>
      <c r="AH37" s="1014"/>
      <c r="AI37" s="1014"/>
      <c r="AJ37" s="1015"/>
      <c r="AK37" s="974">
        <v>9</v>
      </c>
      <c r="AL37" s="965"/>
      <c r="AM37" s="965"/>
      <c r="AN37" s="965"/>
      <c r="AO37" s="965"/>
      <c r="AP37" s="965">
        <v>184</v>
      </c>
      <c r="AQ37" s="965"/>
      <c r="AR37" s="965"/>
      <c r="AS37" s="965"/>
      <c r="AT37" s="965"/>
      <c r="AU37" s="965">
        <v>97</v>
      </c>
      <c r="AV37" s="965"/>
      <c r="AW37" s="965"/>
      <c r="AX37" s="965"/>
      <c r="AY37" s="965"/>
      <c r="AZ37" s="1036" t="s">
        <v>485</v>
      </c>
      <c r="BA37" s="1036"/>
      <c r="BB37" s="1036"/>
      <c r="BC37" s="1036"/>
      <c r="BD37" s="1036"/>
      <c r="BE37" s="1026" t="s">
        <v>386</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t="s">
        <v>391</v>
      </c>
      <c r="C38" s="1032"/>
      <c r="D38" s="1032"/>
      <c r="E38" s="1032"/>
      <c r="F38" s="1032"/>
      <c r="G38" s="1032"/>
      <c r="H38" s="1032"/>
      <c r="I38" s="1032"/>
      <c r="J38" s="1032"/>
      <c r="K38" s="1032"/>
      <c r="L38" s="1032"/>
      <c r="M38" s="1032"/>
      <c r="N38" s="1032"/>
      <c r="O38" s="1032"/>
      <c r="P38" s="1033"/>
      <c r="Q38" s="1037">
        <v>310</v>
      </c>
      <c r="R38" s="1038"/>
      <c r="S38" s="1038"/>
      <c r="T38" s="1038"/>
      <c r="U38" s="1038"/>
      <c r="V38" s="1038">
        <v>310</v>
      </c>
      <c r="W38" s="1038"/>
      <c r="X38" s="1038"/>
      <c r="Y38" s="1038"/>
      <c r="Z38" s="1038"/>
      <c r="AA38" s="1038" t="s">
        <v>555</v>
      </c>
      <c r="AB38" s="1038"/>
      <c r="AC38" s="1038"/>
      <c r="AD38" s="1038"/>
      <c r="AE38" s="1039"/>
      <c r="AF38" s="1013" t="s">
        <v>113</v>
      </c>
      <c r="AG38" s="1014"/>
      <c r="AH38" s="1014"/>
      <c r="AI38" s="1014"/>
      <c r="AJ38" s="1015"/>
      <c r="AK38" s="974">
        <v>86</v>
      </c>
      <c r="AL38" s="965"/>
      <c r="AM38" s="965"/>
      <c r="AN38" s="965"/>
      <c r="AO38" s="965"/>
      <c r="AP38" s="965">
        <v>782</v>
      </c>
      <c r="AQ38" s="965"/>
      <c r="AR38" s="965"/>
      <c r="AS38" s="965"/>
      <c r="AT38" s="965"/>
      <c r="AU38" s="965">
        <v>483</v>
      </c>
      <c r="AV38" s="965"/>
      <c r="AW38" s="965"/>
      <c r="AX38" s="965"/>
      <c r="AY38" s="965"/>
      <c r="AZ38" s="1036" t="s">
        <v>485</v>
      </c>
      <c r="BA38" s="1036"/>
      <c r="BB38" s="1036"/>
      <c r="BC38" s="1036"/>
      <c r="BD38" s="1036"/>
      <c r="BE38" s="1026" t="s">
        <v>386</v>
      </c>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t="s">
        <v>392</v>
      </c>
      <c r="C39" s="1032"/>
      <c r="D39" s="1032"/>
      <c r="E39" s="1032"/>
      <c r="F39" s="1032"/>
      <c r="G39" s="1032"/>
      <c r="H39" s="1032"/>
      <c r="I39" s="1032"/>
      <c r="J39" s="1032"/>
      <c r="K39" s="1032"/>
      <c r="L39" s="1032"/>
      <c r="M39" s="1032"/>
      <c r="N39" s="1032"/>
      <c r="O39" s="1032"/>
      <c r="P39" s="1033"/>
      <c r="Q39" s="1037">
        <v>26</v>
      </c>
      <c r="R39" s="1038"/>
      <c r="S39" s="1038"/>
      <c r="T39" s="1038"/>
      <c r="U39" s="1038"/>
      <c r="V39" s="1038">
        <v>24</v>
      </c>
      <c r="W39" s="1038"/>
      <c r="X39" s="1038"/>
      <c r="Y39" s="1038"/>
      <c r="Z39" s="1038"/>
      <c r="AA39" s="1038">
        <v>2</v>
      </c>
      <c r="AB39" s="1038"/>
      <c r="AC39" s="1038"/>
      <c r="AD39" s="1038"/>
      <c r="AE39" s="1039"/>
      <c r="AF39" s="1013">
        <v>2</v>
      </c>
      <c r="AG39" s="1014"/>
      <c r="AH39" s="1014"/>
      <c r="AI39" s="1014"/>
      <c r="AJ39" s="1015"/>
      <c r="AK39" s="974" t="s">
        <v>556</v>
      </c>
      <c r="AL39" s="965"/>
      <c r="AM39" s="965"/>
      <c r="AN39" s="965"/>
      <c r="AO39" s="965"/>
      <c r="AP39" s="965" t="s">
        <v>555</v>
      </c>
      <c r="AQ39" s="965"/>
      <c r="AR39" s="965"/>
      <c r="AS39" s="965"/>
      <c r="AT39" s="965"/>
      <c r="AU39" s="965" t="s">
        <v>555</v>
      </c>
      <c r="AV39" s="965"/>
      <c r="AW39" s="965"/>
      <c r="AX39" s="965"/>
      <c r="AY39" s="965"/>
      <c r="AZ39" s="1036" t="s">
        <v>485</v>
      </c>
      <c r="BA39" s="1036"/>
      <c r="BB39" s="1036"/>
      <c r="BC39" s="1036"/>
      <c r="BD39" s="1036"/>
      <c r="BE39" s="1026" t="s">
        <v>386</v>
      </c>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t="s">
        <v>393</v>
      </c>
      <c r="C40" s="1032"/>
      <c r="D40" s="1032"/>
      <c r="E40" s="1032"/>
      <c r="F40" s="1032"/>
      <c r="G40" s="1032"/>
      <c r="H40" s="1032"/>
      <c r="I40" s="1032"/>
      <c r="J40" s="1032"/>
      <c r="K40" s="1032"/>
      <c r="L40" s="1032"/>
      <c r="M40" s="1032"/>
      <c r="N40" s="1032"/>
      <c r="O40" s="1032"/>
      <c r="P40" s="1033"/>
      <c r="Q40" s="1037">
        <v>30</v>
      </c>
      <c r="R40" s="1038"/>
      <c r="S40" s="1038"/>
      <c r="T40" s="1038"/>
      <c r="U40" s="1038"/>
      <c r="V40" s="1038">
        <v>30</v>
      </c>
      <c r="W40" s="1038"/>
      <c r="X40" s="1038"/>
      <c r="Y40" s="1038"/>
      <c r="Z40" s="1038"/>
      <c r="AA40" s="1038" t="s">
        <v>555</v>
      </c>
      <c r="AB40" s="1038"/>
      <c r="AC40" s="1038"/>
      <c r="AD40" s="1038"/>
      <c r="AE40" s="1039"/>
      <c r="AF40" s="1013" t="s">
        <v>113</v>
      </c>
      <c r="AG40" s="1014"/>
      <c r="AH40" s="1014"/>
      <c r="AI40" s="1014"/>
      <c r="AJ40" s="1015"/>
      <c r="AK40" s="974">
        <v>30</v>
      </c>
      <c r="AL40" s="965"/>
      <c r="AM40" s="965"/>
      <c r="AN40" s="965"/>
      <c r="AO40" s="965"/>
      <c r="AP40" s="965">
        <v>15</v>
      </c>
      <c r="AQ40" s="965"/>
      <c r="AR40" s="965"/>
      <c r="AS40" s="965"/>
      <c r="AT40" s="965"/>
      <c r="AU40" s="965">
        <v>15</v>
      </c>
      <c r="AV40" s="965"/>
      <c r="AW40" s="965"/>
      <c r="AX40" s="965"/>
      <c r="AY40" s="965"/>
      <c r="AZ40" s="1036" t="s">
        <v>485</v>
      </c>
      <c r="BA40" s="1036"/>
      <c r="BB40" s="1036"/>
      <c r="BC40" s="1036"/>
      <c r="BD40" s="1036"/>
      <c r="BE40" s="1026" t="s">
        <v>386</v>
      </c>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t="s">
        <v>394</v>
      </c>
      <c r="C41" s="1032"/>
      <c r="D41" s="1032"/>
      <c r="E41" s="1032"/>
      <c r="F41" s="1032"/>
      <c r="G41" s="1032"/>
      <c r="H41" s="1032"/>
      <c r="I41" s="1032"/>
      <c r="J41" s="1032"/>
      <c r="K41" s="1032"/>
      <c r="L41" s="1032"/>
      <c r="M41" s="1032"/>
      <c r="N41" s="1032"/>
      <c r="O41" s="1032"/>
      <c r="P41" s="1033"/>
      <c r="Q41" s="1037">
        <v>151</v>
      </c>
      <c r="R41" s="1038"/>
      <c r="S41" s="1038"/>
      <c r="T41" s="1038"/>
      <c r="U41" s="1038"/>
      <c r="V41" s="1038">
        <v>151</v>
      </c>
      <c r="W41" s="1038"/>
      <c r="X41" s="1038"/>
      <c r="Y41" s="1038"/>
      <c r="Z41" s="1038"/>
      <c r="AA41" s="1038" t="s">
        <v>555</v>
      </c>
      <c r="AB41" s="1038"/>
      <c r="AC41" s="1038"/>
      <c r="AD41" s="1038"/>
      <c r="AE41" s="1039"/>
      <c r="AF41" s="1013" t="s">
        <v>113</v>
      </c>
      <c r="AG41" s="1014"/>
      <c r="AH41" s="1014"/>
      <c r="AI41" s="1014"/>
      <c r="AJ41" s="1015"/>
      <c r="AK41" s="974">
        <v>151</v>
      </c>
      <c r="AL41" s="965"/>
      <c r="AM41" s="965"/>
      <c r="AN41" s="965"/>
      <c r="AO41" s="965"/>
      <c r="AP41" s="965">
        <v>55</v>
      </c>
      <c r="AQ41" s="965"/>
      <c r="AR41" s="965"/>
      <c r="AS41" s="965"/>
      <c r="AT41" s="965"/>
      <c r="AU41" s="965">
        <v>55</v>
      </c>
      <c r="AV41" s="965"/>
      <c r="AW41" s="965"/>
      <c r="AX41" s="965"/>
      <c r="AY41" s="965"/>
      <c r="AZ41" s="1036" t="s">
        <v>485</v>
      </c>
      <c r="BA41" s="1036"/>
      <c r="BB41" s="1036"/>
      <c r="BC41" s="1036"/>
      <c r="BD41" s="1036"/>
      <c r="BE41" s="1026" t="s">
        <v>386</v>
      </c>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t="s">
        <v>395</v>
      </c>
      <c r="C42" s="1032"/>
      <c r="D42" s="1032"/>
      <c r="E42" s="1032"/>
      <c r="F42" s="1032"/>
      <c r="G42" s="1032"/>
      <c r="H42" s="1032"/>
      <c r="I42" s="1032"/>
      <c r="J42" s="1032"/>
      <c r="K42" s="1032"/>
      <c r="L42" s="1032"/>
      <c r="M42" s="1032"/>
      <c r="N42" s="1032"/>
      <c r="O42" s="1032"/>
      <c r="P42" s="1033"/>
      <c r="Q42" s="1037">
        <v>169</v>
      </c>
      <c r="R42" s="1038"/>
      <c r="S42" s="1038"/>
      <c r="T42" s="1038"/>
      <c r="U42" s="1038"/>
      <c r="V42" s="1038">
        <v>169</v>
      </c>
      <c r="W42" s="1038"/>
      <c r="X42" s="1038"/>
      <c r="Y42" s="1038"/>
      <c r="Z42" s="1038"/>
      <c r="AA42" s="1038">
        <v>0</v>
      </c>
      <c r="AB42" s="1038"/>
      <c r="AC42" s="1038"/>
      <c r="AD42" s="1038"/>
      <c r="AE42" s="1039"/>
      <c r="AF42" s="1013" t="s">
        <v>113</v>
      </c>
      <c r="AG42" s="1014"/>
      <c r="AH42" s="1014"/>
      <c r="AI42" s="1014"/>
      <c r="AJ42" s="1015"/>
      <c r="AK42" s="974">
        <v>3</v>
      </c>
      <c r="AL42" s="965"/>
      <c r="AM42" s="965"/>
      <c r="AN42" s="965"/>
      <c r="AO42" s="965"/>
      <c r="AP42" s="965">
        <v>654</v>
      </c>
      <c r="AQ42" s="965"/>
      <c r="AR42" s="965"/>
      <c r="AS42" s="965"/>
      <c r="AT42" s="965"/>
      <c r="AU42" s="965" t="s">
        <v>555</v>
      </c>
      <c r="AV42" s="965"/>
      <c r="AW42" s="965"/>
      <c r="AX42" s="965"/>
      <c r="AY42" s="965"/>
      <c r="AZ42" s="1036" t="s">
        <v>485</v>
      </c>
      <c r="BA42" s="1036"/>
      <c r="BB42" s="1036"/>
      <c r="BC42" s="1036"/>
      <c r="BD42" s="1036"/>
      <c r="BE42" s="1026" t="s">
        <v>386</v>
      </c>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367</v>
      </c>
      <c r="B63" s="938" t="s">
        <v>397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3024</v>
      </c>
      <c r="AG63" s="953"/>
      <c r="AH63" s="953"/>
      <c r="AI63" s="953"/>
      <c r="AJ63" s="1024"/>
      <c r="AK63" s="1025"/>
      <c r="AL63" s="957"/>
      <c r="AM63" s="957"/>
      <c r="AN63" s="957"/>
      <c r="AO63" s="957"/>
      <c r="AP63" s="953">
        <f>SUM(AP32:AT42)</f>
        <v>37796</v>
      </c>
      <c r="AQ63" s="953"/>
      <c r="AR63" s="953"/>
      <c r="AS63" s="953"/>
      <c r="AT63" s="953"/>
      <c r="AU63" s="953">
        <f>SUM(AU32:AY42)</f>
        <v>17513</v>
      </c>
      <c r="AV63" s="953"/>
      <c r="AW63" s="953"/>
      <c r="AX63" s="953"/>
      <c r="AY63" s="953"/>
      <c r="AZ63" s="1019"/>
      <c r="BA63" s="1019"/>
      <c r="BB63" s="1019"/>
      <c r="BC63" s="1019"/>
      <c r="BD63" s="1019"/>
      <c r="BE63" s="954"/>
      <c r="BF63" s="954"/>
      <c r="BG63" s="954"/>
      <c r="BH63" s="954"/>
      <c r="BI63" s="955"/>
      <c r="BJ63" s="1020" t="s">
        <v>113</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399</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400</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557</v>
      </c>
      <c r="C68" s="980"/>
      <c r="D68" s="980"/>
      <c r="E68" s="980"/>
      <c r="F68" s="980"/>
      <c r="G68" s="980"/>
      <c r="H68" s="980"/>
      <c r="I68" s="980"/>
      <c r="J68" s="980"/>
      <c r="K68" s="980"/>
      <c r="L68" s="980"/>
      <c r="M68" s="980"/>
      <c r="N68" s="980"/>
      <c r="O68" s="980"/>
      <c r="P68" s="981"/>
      <c r="Q68" s="982">
        <v>28</v>
      </c>
      <c r="R68" s="976"/>
      <c r="S68" s="976"/>
      <c r="T68" s="976"/>
      <c r="U68" s="976"/>
      <c r="V68" s="976">
        <v>22</v>
      </c>
      <c r="W68" s="976"/>
      <c r="X68" s="976"/>
      <c r="Y68" s="976"/>
      <c r="Z68" s="976"/>
      <c r="AA68" s="976">
        <v>6</v>
      </c>
      <c r="AB68" s="976"/>
      <c r="AC68" s="976"/>
      <c r="AD68" s="976"/>
      <c r="AE68" s="976"/>
      <c r="AF68" s="976">
        <v>6</v>
      </c>
      <c r="AG68" s="976"/>
      <c r="AH68" s="976"/>
      <c r="AI68" s="976"/>
      <c r="AJ68" s="976"/>
      <c r="AK68" s="976">
        <v>0</v>
      </c>
      <c r="AL68" s="976"/>
      <c r="AM68" s="976"/>
      <c r="AN68" s="976"/>
      <c r="AO68" s="976"/>
      <c r="AP68" s="976">
        <v>0</v>
      </c>
      <c r="AQ68" s="976"/>
      <c r="AR68" s="976"/>
      <c r="AS68" s="976"/>
      <c r="AT68" s="976"/>
      <c r="AU68" s="976">
        <v>0</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540</v>
      </c>
      <c r="C69" s="969"/>
      <c r="D69" s="969"/>
      <c r="E69" s="969"/>
      <c r="F69" s="969"/>
      <c r="G69" s="969"/>
      <c r="H69" s="969"/>
      <c r="I69" s="969"/>
      <c r="J69" s="969"/>
      <c r="K69" s="969"/>
      <c r="L69" s="969"/>
      <c r="M69" s="969"/>
      <c r="N69" s="969"/>
      <c r="O69" s="969"/>
      <c r="P69" s="970"/>
      <c r="Q69" s="971">
        <v>100</v>
      </c>
      <c r="R69" s="965"/>
      <c r="S69" s="965"/>
      <c r="T69" s="965"/>
      <c r="U69" s="965"/>
      <c r="V69" s="965">
        <v>46</v>
      </c>
      <c r="W69" s="965"/>
      <c r="X69" s="965"/>
      <c r="Y69" s="965"/>
      <c r="Z69" s="965"/>
      <c r="AA69" s="965">
        <v>54</v>
      </c>
      <c r="AB69" s="965"/>
      <c r="AC69" s="965"/>
      <c r="AD69" s="965"/>
      <c r="AE69" s="965"/>
      <c r="AF69" s="965">
        <v>3</v>
      </c>
      <c r="AG69" s="965"/>
      <c r="AH69" s="965"/>
      <c r="AI69" s="965"/>
      <c r="AJ69" s="965"/>
      <c r="AK69" s="965">
        <v>8</v>
      </c>
      <c r="AL69" s="965"/>
      <c r="AM69" s="965"/>
      <c r="AN69" s="965"/>
      <c r="AO69" s="965"/>
      <c r="AP69" s="965">
        <v>0</v>
      </c>
      <c r="AQ69" s="965"/>
      <c r="AR69" s="965"/>
      <c r="AS69" s="965"/>
      <c r="AT69" s="965"/>
      <c r="AU69" s="965">
        <v>0</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541</v>
      </c>
      <c r="C70" s="969"/>
      <c r="D70" s="969"/>
      <c r="E70" s="969"/>
      <c r="F70" s="969"/>
      <c r="G70" s="969"/>
      <c r="H70" s="969"/>
      <c r="I70" s="969"/>
      <c r="J70" s="969"/>
      <c r="K70" s="969"/>
      <c r="L70" s="969"/>
      <c r="M70" s="969"/>
      <c r="N70" s="969"/>
      <c r="O70" s="969"/>
      <c r="P70" s="970"/>
      <c r="Q70" s="971">
        <v>181</v>
      </c>
      <c r="R70" s="965"/>
      <c r="S70" s="965"/>
      <c r="T70" s="965"/>
      <c r="U70" s="965"/>
      <c r="V70" s="965">
        <v>178</v>
      </c>
      <c r="W70" s="965"/>
      <c r="X70" s="965"/>
      <c r="Y70" s="965"/>
      <c r="Z70" s="965"/>
      <c r="AA70" s="965">
        <v>3</v>
      </c>
      <c r="AB70" s="965"/>
      <c r="AC70" s="965"/>
      <c r="AD70" s="965"/>
      <c r="AE70" s="965"/>
      <c r="AF70" s="965">
        <v>3</v>
      </c>
      <c r="AG70" s="965"/>
      <c r="AH70" s="965"/>
      <c r="AI70" s="965"/>
      <c r="AJ70" s="965"/>
      <c r="AK70" s="965">
        <v>4</v>
      </c>
      <c r="AL70" s="965"/>
      <c r="AM70" s="965"/>
      <c r="AN70" s="965"/>
      <c r="AO70" s="965"/>
      <c r="AP70" s="965">
        <v>0</v>
      </c>
      <c r="AQ70" s="965"/>
      <c r="AR70" s="965"/>
      <c r="AS70" s="965"/>
      <c r="AT70" s="965"/>
      <c r="AU70" s="965">
        <v>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558</v>
      </c>
      <c r="C71" s="969"/>
      <c r="D71" s="969"/>
      <c r="E71" s="969"/>
      <c r="F71" s="969"/>
      <c r="G71" s="969"/>
      <c r="H71" s="969"/>
      <c r="I71" s="969"/>
      <c r="J71" s="969"/>
      <c r="K71" s="969"/>
      <c r="L71" s="969"/>
      <c r="M71" s="969"/>
      <c r="N71" s="969"/>
      <c r="O71" s="969"/>
      <c r="P71" s="970"/>
      <c r="Q71" s="971">
        <v>150784</v>
      </c>
      <c r="R71" s="965"/>
      <c r="S71" s="965"/>
      <c r="T71" s="965"/>
      <c r="U71" s="965"/>
      <c r="V71" s="965">
        <v>145841</v>
      </c>
      <c r="W71" s="965"/>
      <c r="X71" s="965"/>
      <c r="Y71" s="965"/>
      <c r="Z71" s="965"/>
      <c r="AA71" s="965">
        <v>4943</v>
      </c>
      <c r="AB71" s="965"/>
      <c r="AC71" s="965"/>
      <c r="AD71" s="965"/>
      <c r="AE71" s="965"/>
      <c r="AF71" s="965">
        <v>4943</v>
      </c>
      <c r="AG71" s="965"/>
      <c r="AH71" s="965"/>
      <c r="AI71" s="965"/>
      <c r="AJ71" s="965"/>
      <c r="AK71" s="965">
        <v>1036</v>
      </c>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367</v>
      </c>
      <c r="B88" s="938" t="s">
        <v>401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f>SUM(AF68:AJ71)</f>
        <v>4955</v>
      </c>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402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f>SUM(CR7:CV17)</f>
        <v>211</v>
      </c>
      <c r="CS102" s="945"/>
      <c r="CT102" s="945"/>
      <c r="CU102" s="945"/>
      <c r="CV102" s="946"/>
      <c r="CW102" s="944">
        <f>SUM(CW7:DA17)</f>
        <v>30</v>
      </c>
      <c r="CX102" s="945"/>
      <c r="CY102" s="945"/>
      <c r="CZ102" s="945"/>
      <c r="DA102" s="946"/>
      <c r="DB102" s="944">
        <f>SUM(DB7:DF17)</f>
        <v>1340</v>
      </c>
      <c r="DC102" s="945"/>
      <c r="DD102" s="945"/>
      <c r="DE102" s="945"/>
      <c r="DF102" s="946"/>
      <c r="DG102" s="944">
        <v>0</v>
      </c>
      <c r="DH102" s="945"/>
      <c r="DI102" s="945"/>
      <c r="DJ102" s="945"/>
      <c r="DK102" s="946"/>
      <c r="DL102" s="944">
        <v>0</v>
      </c>
      <c r="DM102" s="945"/>
      <c r="DN102" s="945"/>
      <c r="DO102" s="945"/>
      <c r="DP102" s="946"/>
      <c r="DQ102" s="944">
        <v>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410</v>
      </c>
      <c r="AB109" s="886"/>
      <c r="AC109" s="886"/>
      <c r="AD109" s="886"/>
      <c r="AE109" s="887"/>
      <c r="AF109" s="888" t="s">
        <v>285</v>
      </c>
      <c r="AG109" s="886"/>
      <c r="AH109" s="886"/>
      <c r="AI109" s="886"/>
      <c r="AJ109" s="887"/>
      <c r="AK109" s="888" t="s">
        <v>284</v>
      </c>
      <c r="AL109" s="886"/>
      <c r="AM109" s="886"/>
      <c r="AN109" s="886"/>
      <c r="AO109" s="887"/>
      <c r="AP109" s="888" t="s">
        <v>411</v>
      </c>
      <c r="AQ109" s="886"/>
      <c r="AR109" s="886"/>
      <c r="AS109" s="886"/>
      <c r="AT109" s="917"/>
      <c r="AU109" s="885" t="s">
        <v>409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410</v>
      </c>
      <c r="BR109" s="886"/>
      <c r="BS109" s="886"/>
      <c r="BT109" s="886"/>
      <c r="BU109" s="887"/>
      <c r="BV109" s="888" t="s">
        <v>285</v>
      </c>
      <c r="BW109" s="886"/>
      <c r="BX109" s="886"/>
      <c r="BY109" s="886"/>
      <c r="BZ109" s="887"/>
      <c r="CA109" s="888" t="s">
        <v>284</v>
      </c>
      <c r="CB109" s="886"/>
      <c r="CC109" s="886"/>
      <c r="CD109" s="886"/>
      <c r="CE109" s="887"/>
      <c r="CF109" s="926" t="s">
        <v>411</v>
      </c>
      <c r="CG109" s="926"/>
      <c r="CH109" s="926"/>
      <c r="CI109" s="926"/>
      <c r="CJ109" s="926"/>
      <c r="CK109" s="888" t="s">
        <v>412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410</v>
      </c>
      <c r="DH109" s="886"/>
      <c r="DI109" s="886"/>
      <c r="DJ109" s="886"/>
      <c r="DK109" s="887"/>
      <c r="DL109" s="888" t="s">
        <v>285</v>
      </c>
      <c r="DM109" s="886"/>
      <c r="DN109" s="886"/>
      <c r="DO109" s="886"/>
      <c r="DP109" s="887"/>
      <c r="DQ109" s="888" t="s">
        <v>284</v>
      </c>
      <c r="DR109" s="886"/>
      <c r="DS109" s="886"/>
      <c r="DT109" s="886"/>
      <c r="DU109" s="887"/>
      <c r="DV109" s="888" t="s">
        <v>411</v>
      </c>
      <c r="DW109" s="886"/>
      <c r="DX109" s="886"/>
      <c r="DY109" s="886"/>
      <c r="DZ109" s="917"/>
    </row>
    <row r="110" spans="1:131" s="197" customFormat="1" ht="26.25" customHeight="1">
      <c r="A110" s="755" t="s">
        <v>413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9007527</v>
      </c>
      <c r="AB110" s="871"/>
      <c r="AC110" s="871"/>
      <c r="AD110" s="871"/>
      <c r="AE110" s="872"/>
      <c r="AF110" s="873">
        <v>8650829</v>
      </c>
      <c r="AG110" s="871"/>
      <c r="AH110" s="871"/>
      <c r="AI110" s="871"/>
      <c r="AJ110" s="872"/>
      <c r="AK110" s="873">
        <v>8274350</v>
      </c>
      <c r="AL110" s="871"/>
      <c r="AM110" s="871"/>
      <c r="AN110" s="871"/>
      <c r="AO110" s="872"/>
      <c r="AP110" s="874">
        <v>23.2</v>
      </c>
      <c r="AQ110" s="875"/>
      <c r="AR110" s="875"/>
      <c r="AS110" s="875"/>
      <c r="AT110" s="876"/>
      <c r="AU110" s="918" t="s">
        <v>61</v>
      </c>
      <c r="AV110" s="919"/>
      <c r="AW110" s="919"/>
      <c r="AX110" s="919"/>
      <c r="AY110" s="920"/>
      <c r="AZ110" s="814" t="s">
        <v>414</v>
      </c>
      <c r="BA110" s="756"/>
      <c r="BB110" s="756"/>
      <c r="BC110" s="756"/>
      <c r="BD110" s="756"/>
      <c r="BE110" s="756"/>
      <c r="BF110" s="756"/>
      <c r="BG110" s="756"/>
      <c r="BH110" s="756"/>
      <c r="BI110" s="756"/>
      <c r="BJ110" s="756"/>
      <c r="BK110" s="756"/>
      <c r="BL110" s="756"/>
      <c r="BM110" s="756"/>
      <c r="BN110" s="756"/>
      <c r="BO110" s="756"/>
      <c r="BP110" s="757"/>
      <c r="BQ110" s="797">
        <v>76619727</v>
      </c>
      <c r="BR110" s="798"/>
      <c r="BS110" s="798"/>
      <c r="BT110" s="798"/>
      <c r="BU110" s="798"/>
      <c r="BV110" s="798">
        <v>75282878</v>
      </c>
      <c r="BW110" s="798"/>
      <c r="BX110" s="798"/>
      <c r="BY110" s="798"/>
      <c r="BZ110" s="798"/>
      <c r="CA110" s="798">
        <v>75814403</v>
      </c>
      <c r="CB110" s="798"/>
      <c r="CC110" s="798"/>
      <c r="CD110" s="798"/>
      <c r="CE110" s="798"/>
      <c r="CF110" s="859">
        <v>212.8</v>
      </c>
      <c r="CG110" s="860"/>
      <c r="CH110" s="860"/>
      <c r="CI110" s="860"/>
      <c r="CJ110" s="860"/>
      <c r="CK110" s="914" t="s">
        <v>415</v>
      </c>
      <c r="CL110" s="862"/>
      <c r="CM110" s="867" t="s">
        <v>416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c r="A111" s="776" t="s">
        <v>417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418</v>
      </c>
      <c r="BA111" s="766"/>
      <c r="BB111" s="766"/>
      <c r="BC111" s="766"/>
      <c r="BD111" s="766"/>
      <c r="BE111" s="766"/>
      <c r="BF111" s="766"/>
      <c r="BG111" s="766"/>
      <c r="BH111" s="766"/>
      <c r="BI111" s="766"/>
      <c r="BJ111" s="766"/>
      <c r="BK111" s="766"/>
      <c r="BL111" s="766"/>
      <c r="BM111" s="766"/>
      <c r="BN111" s="766"/>
      <c r="BO111" s="766"/>
      <c r="BP111" s="767"/>
      <c r="BQ111" s="768">
        <v>886560</v>
      </c>
      <c r="BR111" s="769"/>
      <c r="BS111" s="769"/>
      <c r="BT111" s="769"/>
      <c r="BU111" s="769"/>
      <c r="BV111" s="769">
        <v>765636</v>
      </c>
      <c r="BW111" s="769"/>
      <c r="BX111" s="769"/>
      <c r="BY111" s="769"/>
      <c r="BZ111" s="769"/>
      <c r="CA111" s="769">
        <v>642684</v>
      </c>
      <c r="CB111" s="769"/>
      <c r="CC111" s="769"/>
      <c r="CD111" s="769"/>
      <c r="CE111" s="769"/>
      <c r="CF111" s="846">
        <v>1.8</v>
      </c>
      <c r="CG111" s="847"/>
      <c r="CH111" s="847"/>
      <c r="CI111" s="847"/>
      <c r="CJ111" s="847"/>
      <c r="CK111" s="915"/>
      <c r="CL111" s="864"/>
      <c r="CM111" s="801" t="s">
        <v>419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c r="A112" s="900" t="s">
        <v>420</v>
      </c>
      <c r="B112" s="901"/>
      <c r="C112" s="766" t="s">
        <v>421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422</v>
      </c>
      <c r="AB112" s="782"/>
      <c r="AC112" s="782"/>
      <c r="AD112" s="782"/>
      <c r="AE112" s="783"/>
      <c r="AF112" s="784" t="s">
        <v>422</v>
      </c>
      <c r="AG112" s="782"/>
      <c r="AH112" s="782"/>
      <c r="AI112" s="782"/>
      <c r="AJ112" s="783"/>
      <c r="AK112" s="784" t="s">
        <v>422</v>
      </c>
      <c r="AL112" s="782"/>
      <c r="AM112" s="782"/>
      <c r="AN112" s="782"/>
      <c r="AO112" s="783"/>
      <c r="AP112" s="752" t="s">
        <v>422</v>
      </c>
      <c r="AQ112" s="753"/>
      <c r="AR112" s="753"/>
      <c r="AS112" s="753"/>
      <c r="AT112" s="754"/>
      <c r="AU112" s="921"/>
      <c r="AV112" s="922"/>
      <c r="AW112" s="922"/>
      <c r="AX112" s="922"/>
      <c r="AY112" s="923"/>
      <c r="AZ112" s="765" t="s">
        <v>423</v>
      </c>
      <c r="BA112" s="766"/>
      <c r="BB112" s="766"/>
      <c r="BC112" s="766"/>
      <c r="BD112" s="766"/>
      <c r="BE112" s="766"/>
      <c r="BF112" s="766"/>
      <c r="BG112" s="766"/>
      <c r="BH112" s="766"/>
      <c r="BI112" s="766"/>
      <c r="BJ112" s="766"/>
      <c r="BK112" s="766"/>
      <c r="BL112" s="766"/>
      <c r="BM112" s="766"/>
      <c r="BN112" s="766"/>
      <c r="BO112" s="766"/>
      <c r="BP112" s="767"/>
      <c r="BQ112" s="768">
        <v>19703079</v>
      </c>
      <c r="BR112" s="769"/>
      <c r="BS112" s="769"/>
      <c r="BT112" s="769"/>
      <c r="BU112" s="769"/>
      <c r="BV112" s="769">
        <v>18438879</v>
      </c>
      <c r="BW112" s="769"/>
      <c r="BX112" s="769"/>
      <c r="BY112" s="769"/>
      <c r="BZ112" s="769"/>
      <c r="CA112" s="769">
        <v>17513140</v>
      </c>
      <c r="CB112" s="769"/>
      <c r="CC112" s="769"/>
      <c r="CD112" s="769"/>
      <c r="CE112" s="769"/>
      <c r="CF112" s="846">
        <v>49.2</v>
      </c>
      <c r="CG112" s="847"/>
      <c r="CH112" s="847"/>
      <c r="CI112" s="847"/>
      <c r="CJ112" s="847"/>
      <c r="CK112" s="915"/>
      <c r="CL112" s="864"/>
      <c r="CM112" s="801" t="s">
        <v>424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422</v>
      </c>
      <c r="DH112" s="769"/>
      <c r="DI112" s="769"/>
      <c r="DJ112" s="769"/>
      <c r="DK112" s="769"/>
      <c r="DL112" s="769" t="s">
        <v>422</v>
      </c>
      <c r="DM112" s="769"/>
      <c r="DN112" s="769"/>
      <c r="DO112" s="769"/>
      <c r="DP112" s="769"/>
      <c r="DQ112" s="769" t="s">
        <v>422</v>
      </c>
      <c r="DR112" s="769"/>
      <c r="DS112" s="769"/>
      <c r="DT112" s="769"/>
      <c r="DU112" s="769"/>
      <c r="DV112" s="821" t="s">
        <v>422</v>
      </c>
      <c r="DW112" s="821"/>
      <c r="DX112" s="821"/>
      <c r="DY112" s="821"/>
      <c r="DZ112" s="822"/>
    </row>
    <row r="113" spans="1:130" s="197" customFormat="1" ht="26.25" customHeight="1">
      <c r="A113" s="902"/>
      <c r="B113" s="903"/>
      <c r="C113" s="766" t="s">
        <v>425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1560627</v>
      </c>
      <c r="AB113" s="907"/>
      <c r="AC113" s="907"/>
      <c r="AD113" s="907"/>
      <c r="AE113" s="908"/>
      <c r="AF113" s="909">
        <v>1509720</v>
      </c>
      <c r="AG113" s="907"/>
      <c r="AH113" s="907"/>
      <c r="AI113" s="907"/>
      <c r="AJ113" s="908"/>
      <c r="AK113" s="909">
        <v>1498457</v>
      </c>
      <c r="AL113" s="907"/>
      <c r="AM113" s="907"/>
      <c r="AN113" s="907"/>
      <c r="AO113" s="908"/>
      <c r="AP113" s="910">
        <v>4.2</v>
      </c>
      <c r="AQ113" s="911"/>
      <c r="AR113" s="911"/>
      <c r="AS113" s="911"/>
      <c r="AT113" s="912"/>
      <c r="AU113" s="921"/>
      <c r="AV113" s="922"/>
      <c r="AW113" s="922"/>
      <c r="AX113" s="922"/>
      <c r="AY113" s="923"/>
      <c r="AZ113" s="765" t="s">
        <v>426</v>
      </c>
      <c r="BA113" s="766"/>
      <c r="BB113" s="766"/>
      <c r="BC113" s="766"/>
      <c r="BD113" s="766"/>
      <c r="BE113" s="766"/>
      <c r="BF113" s="766"/>
      <c r="BG113" s="766"/>
      <c r="BH113" s="766"/>
      <c r="BI113" s="766"/>
      <c r="BJ113" s="766"/>
      <c r="BK113" s="766"/>
      <c r="BL113" s="766"/>
      <c r="BM113" s="766"/>
      <c r="BN113" s="766"/>
      <c r="BO113" s="766"/>
      <c r="BP113" s="767"/>
      <c r="BQ113" s="768" t="s">
        <v>422</v>
      </c>
      <c r="BR113" s="769"/>
      <c r="BS113" s="769"/>
      <c r="BT113" s="769"/>
      <c r="BU113" s="769"/>
      <c r="BV113" s="769" t="s">
        <v>422</v>
      </c>
      <c r="BW113" s="769"/>
      <c r="BX113" s="769"/>
      <c r="BY113" s="769"/>
      <c r="BZ113" s="769"/>
      <c r="CA113" s="769" t="s">
        <v>422</v>
      </c>
      <c r="CB113" s="769"/>
      <c r="CC113" s="769"/>
      <c r="CD113" s="769"/>
      <c r="CE113" s="769"/>
      <c r="CF113" s="846" t="s">
        <v>422</v>
      </c>
      <c r="CG113" s="847"/>
      <c r="CH113" s="847"/>
      <c r="CI113" s="847"/>
      <c r="CJ113" s="847"/>
      <c r="CK113" s="915"/>
      <c r="CL113" s="864"/>
      <c r="CM113" s="801" t="s">
        <v>427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859672</v>
      </c>
      <c r="DH113" s="782"/>
      <c r="DI113" s="782"/>
      <c r="DJ113" s="782"/>
      <c r="DK113" s="783"/>
      <c r="DL113" s="784">
        <v>742931</v>
      </c>
      <c r="DM113" s="782"/>
      <c r="DN113" s="782"/>
      <c r="DO113" s="782"/>
      <c r="DP113" s="783"/>
      <c r="DQ113" s="784">
        <v>624224</v>
      </c>
      <c r="DR113" s="782"/>
      <c r="DS113" s="782"/>
      <c r="DT113" s="782"/>
      <c r="DU113" s="783"/>
      <c r="DV113" s="752">
        <v>1.8</v>
      </c>
      <c r="DW113" s="753"/>
      <c r="DX113" s="753"/>
      <c r="DY113" s="753"/>
      <c r="DZ113" s="754"/>
    </row>
    <row r="114" spans="1:130" s="197" customFormat="1" ht="26.25" customHeight="1">
      <c r="A114" s="902"/>
      <c r="B114" s="903"/>
      <c r="C114" s="766" t="s">
        <v>428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422</v>
      </c>
      <c r="AB114" s="782"/>
      <c r="AC114" s="782"/>
      <c r="AD114" s="782"/>
      <c r="AE114" s="783"/>
      <c r="AF114" s="784" t="s">
        <v>422</v>
      </c>
      <c r="AG114" s="782"/>
      <c r="AH114" s="782"/>
      <c r="AI114" s="782"/>
      <c r="AJ114" s="783"/>
      <c r="AK114" s="784" t="s">
        <v>422</v>
      </c>
      <c r="AL114" s="782"/>
      <c r="AM114" s="782"/>
      <c r="AN114" s="782"/>
      <c r="AO114" s="783"/>
      <c r="AP114" s="752" t="s">
        <v>422</v>
      </c>
      <c r="AQ114" s="753"/>
      <c r="AR114" s="753"/>
      <c r="AS114" s="753"/>
      <c r="AT114" s="754"/>
      <c r="AU114" s="921"/>
      <c r="AV114" s="922"/>
      <c r="AW114" s="922"/>
      <c r="AX114" s="922"/>
      <c r="AY114" s="923"/>
      <c r="AZ114" s="765" t="s">
        <v>429</v>
      </c>
      <c r="BA114" s="766"/>
      <c r="BB114" s="766"/>
      <c r="BC114" s="766"/>
      <c r="BD114" s="766"/>
      <c r="BE114" s="766"/>
      <c r="BF114" s="766"/>
      <c r="BG114" s="766"/>
      <c r="BH114" s="766"/>
      <c r="BI114" s="766"/>
      <c r="BJ114" s="766"/>
      <c r="BK114" s="766"/>
      <c r="BL114" s="766"/>
      <c r="BM114" s="766"/>
      <c r="BN114" s="766"/>
      <c r="BO114" s="766"/>
      <c r="BP114" s="767"/>
      <c r="BQ114" s="768">
        <v>13746732</v>
      </c>
      <c r="BR114" s="769"/>
      <c r="BS114" s="769"/>
      <c r="BT114" s="769"/>
      <c r="BU114" s="769"/>
      <c r="BV114" s="769">
        <v>13636298</v>
      </c>
      <c r="BW114" s="769"/>
      <c r="BX114" s="769"/>
      <c r="BY114" s="769"/>
      <c r="BZ114" s="769"/>
      <c r="CA114" s="769">
        <v>13070559</v>
      </c>
      <c r="CB114" s="769"/>
      <c r="CC114" s="769"/>
      <c r="CD114" s="769"/>
      <c r="CE114" s="769"/>
      <c r="CF114" s="846">
        <v>36.700000000000003</v>
      </c>
      <c r="CG114" s="847"/>
      <c r="CH114" s="847"/>
      <c r="CI114" s="847"/>
      <c r="CJ114" s="847"/>
      <c r="CK114" s="915"/>
      <c r="CL114" s="864"/>
      <c r="CM114" s="801" t="s">
        <v>430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422</v>
      </c>
      <c r="DH114" s="782"/>
      <c r="DI114" s="782"/>
      <c r="DJ114" s="782"/>
      <c r="DK114" s="783"/>
      <c r="DL114" s="784" t="s">
        <v>422</v>
      </c>
      <c r="DM114" s="782"/>
      <c r="DN114" s="782"/>
      <c r="DO114" s="782"/>
      <c r="DP114" s="783"/>
      <c r="DQ114" s="784" t="s">
        <v>422</v>
      </c>
      <c r="DR114" s="782"/>
      <c r="DS114" s="782"/>
      <c r="DT114" s="782"/>
      <c r="DU114" s="783"/>
      <c r="DV114" s="752" t="s">
        <v>422</v>
      </c>
      <c r="DW114" s="753"/>
      <c r="DX114" s="753"/>
      <c r="DY114" s="753"/>
      <c r="DZ114" s="754"/>
    </row>
    <row r="115" spans="1:130" s="197" customFormat="1" ht="26.25" customHeight="1">
      <c r="A115" s="902"/>
      <c r="B115" s="903"/>
      <c r="C115" s="766" t="s">
        <v>431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135808</v>
      </c>
      <c r="AB115" s="907"/>
      <c r="AC115" s="907"/>
      <c r="AD115" s="907"/>
      <c r="AE115" s="908"/>
      <c r="AF115" s="909">
        <v>135808</v>
      </c>
      <c r="AG115" s="907"/>
      <c r="AH115" s="907"/>
      <c r="AI115" s="907"/>
      <c r="AJ115" s="908"/>
      <c r="AK115" s="909">
        <v>135808</v>
      </c>
      <c r="AL115" s="907"/>
      <c r="AM115" s="907"/>
      <c r="AN115" s="907"/>
      <c r="AO115" s="908"/>
      <c r="AP115" s="910">
        <v>0.4</v>
      </c>
      <c r="AQ115" s="911"/>
      <c r="AR115" s="911"/>
      <c r="AS115" s="911"/>
      <c r="AT115" s="912"/>
      <c r="AU115" s="921"/>
      <c r="AV115" s="922"/>
      <c r="AW115" s="922"/>
      <c r="AX115" s="922"/>
      <c r="AY115" s="923"/>
      <c r="AZ115" s="765" t="s">
        <v>432</v>
      </c>
      <c r="BA115" s="766"/>
      <c r="BB115" s="766"/>
      <c r="BC115" s="766"/>
      <c r="BD115" s="766"/>
      <c r="BE115" s="766"/>
      <c r="BF115" s="766"/>
      <c r="BG115" s="766"/>
      <c r="BH115" s="766"/>
      <c r="BI115" s="766"/>
      <c r="BJ115" s="766"/>
      <c r="BK115" s="766"/>
      <c r="BL115" s="766"/>
      <c r="BM115" s="766"/>
      <c r="BN115" s="766"/>
      <c r="BO115" s="766"/>
      <c r="BP115" s="767"/>
      <c r="BQ115" s="768" t="s">
        <v>422</v>
      </c>
      <c r="BR115" s="769"/>
      <c r="BS115" s="769"/>
      <c r="BT115" s="769"/>
      <c r="BU115" s="769"/>
      <c r="BV115" s="769" t="s">
        <v>422</v>
      </c>
      <c r="BW115" s="769"/>
      <c r="BX115" s="769"/>
      <c r="BY115" s="769"/>
      <c r="BZ115" s="769"/>
      <c r="CA115" s="769" t="s">
        <v>422</v>
      </c>
      <c r="CB115" s="769"/>
      <c r="CC115" s="769"/>
      <c r="CD115" s="769"/>
      <c r="CE115" s="769"/>
      <c r="CF115" s="846" t="s">
        <v>422</v>
      </c>
      <c r="CG115" s="847"/>
      <c r="CH115" s="847"/>
      <c r="CI115" s="847"/>
      <c r="CJ115" s="847"/>
      <c r="CK115" s="915"/>
      <c r="CL115" s="864"/>
      <c r="CM115" s="765" t="s">
        <v>433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422</v>
      </c>
      <c r="DH115" s="782"/>
      <c r="DI115" s="782"/>
      <c r="DJ115" s="782"/>
      <c r="DK115" s="783"/>
      <c r="DL115" s="784" t="s">
        <v>422</v>
      </c>
      <c r="DM115" s="782"/>
      <c r="DN115" s="782"/>
      <c r="DO115" s="782"/>
      <c r="DP115" s="783"/>
      <c r="DQ115" s="784" t="s">
        <v>422</v>
      </c>
      <c r="DR115" s="782"/>
      <c r="DS115" s="782"/>
      <c r="DT115" s="782"/>
      <c r="DU115" s="783"/>
      <c r="DV115" s="752" t="s">
        <v>422</v>
      </c>
      <c r="DW115" s="753"/>
      <c r="DX115" s="753"/>
      <c r="DY115" s="753"/>
      <c r="DZ115" s="754"/>
    </row>
    <row r="116" spans="1:130" s="197" customFormat="1" ht="26.25" customHeight="1">
      <c r="A116" s="904"/>
      <c r="B116" s="905"/>
      <c r="C116" s="844" t="s">
        <v>434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422</v>
      </c>
      <c r="AB116" s="782"/>
      <c r="AC116" s="782"/>
      <c r="AD116" s="782"/>
      <c r="AE116" s="783"/>
      <c r="AF116" s="784" t="s">
        <v>422</v>
      </c>
      <c r="AG116" s="782"/>
      <c r="AH116" s="782"/>
      <c r="AI116" s="782"/>
      <c r="AJ116" s="783"/>
      <c r="AK116" s="784" t="s">
        <v>422</v>
      </c>
      <c r="AL116" s="782"/>
      <c r="AM116" s="782"/>
      <c r="AN116" s="782"/>
      <c r="AO116" s="783"/>
      <c r="AP116" s="752" t="s">
        <v>422</v>
      </c>
      <c r="AQ116" s="753"/>
      <c r="AR116" s="753"/>
      <c r="AS116" s="753"/>
      <c r="AT116" s="754"/>
      <c r="AU116" s="921"/>
      <c r="AV116" s="922"/>
      <c r="AW116" s="922"/>
      <c r="AX116" s="922"/>
      <c r="AY116" s="923"/>
      <c r="AZ116" s="765" t="s">
        <v>435</v>
      </c>
      <c r="BA116" s="766"/>
      <c r="BB116" s="766"/>
      <c r="BC116" s="766"/>
      <c r="BD116" s="766"/>
      <c r="BE116" s="766"/>
      <c r="BF116" s="766"/>
      <c r="BG116" s="766"/>
      <c r="BH116" s="766"/>
      <c r="BI116" s="766"/>
      <c r="BJ116" s="766"/>
      <c r="BK116" s="766"/>
      <c r="BL116" s="766"/>
      <c r="BM116" s="766"/>
      <c r="BN116" s="766"/>
      <c r="BO116" s="766"/>
      <c r="BP116" s="767"/>
      <c r="BQ116" s="768" t="s">
        <v>422</v>
      </c>
      <c r="BR116" s="769"/>
      <c r="BS116" s="769"/>
      <c r="BT116" s="769"/>
      <c r="BU116" s="769"/>
      <c r="BV116" s="769" t="s">
        <v>422</v>
      </c>
      <c r="BW116" s="769"/>
      <c r="BX116" s="769"/>
      <c r="BY116" s="769"/>
      <c r="BZ116" s="769"/>
      <c r="CA116" s="769" t="s">
        <v>422</v>
      </c>
      <c r="CB116" s="769"/>
      <c r="CC116" s="769"/>
      <c r="CD116" s="769"/>
      <c r="CE116" s="769"/>
      <c r="CF116" s="846" t="s">
        <v>422</v>
      </c>
      <c r="CG116" s="847"/>
      <c r="CH116" s="847"/>
      <c r="CI116" s="847"/>
      <c r="CJ116" s="847"/>
      <c r="CK116" s="915"/>
      <c r="CL116" s="864"/>
      <c r="CM116" s="801" t="s">
        <v>436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422</v>
      </c>
      <c r="DH116" s="782"/>
      <c r="DI116" s="782"/>
      <c r="DJ116" s="782"/>
      <c r="DK116" s="783"/>
      <c r="DL116" s="784" t="s">
        <v>422</v>
      </c>
      <c r="DM116" s="782"/>
      <c r="DN116" s="782"/>
      <c r="DO116" s="782"/>
      <c r="DP116" s="783"/>
      <c r="DQ116" s="784" t="s">
        <v>422</v>
      </c>
      <c r="DR116" s="782"/>
      <c r="DS116" s="782"/>
      <c r="DT116" s="782"/>
      <c r="DU116" s="783"/>
      <c r="DV116" s="752" t="s">
        <v>422</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437</v>
      </c>
      <c r="Z117" s="887"/>
      <c r="AA117" s="892">
        <v>10703962</v>
      </c>
      <c r="AB117" s="893"/>
      <c r="AC117" s="893"/>
      <c r="AD117" s="893"/>
      <c r="AE117" s="894"/>
      <c r="AF117" s="896">
        <v>10296357</v>
      </c>
      <c r="AG117" s="893"/>
      <c r="AH117" s="893"/>
      <c r="AI117" s="893"/>
      <c r="AJ117" s="894"/>
      <c r="AK117" s="896">
        <v>9908615</v>
      </c>
      <c r="AL117" s="893"/>
      <c r="AM117" s="893"/>
      <c r="AN117" s="893"/>
      <c r="AO117" s="894"/>
      <c r="AP117" s="897"/>
      <c r="AQ117" s="898"/>
      <c r="AR117" s="898"/>
      <c r="AS117" s="898"/>
      <c r="AT117" s="899"/>
      <c r="AU117" s="921"/>
      <c r="AV117" s="922"/>
      <c r="AW117" s="922"/>
      <c r="AX117" s="922"/>
      <c r="AY117" s="923"/>
      <c r="AZ117" s="843" t="s">
        <v>438</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c r="A118" s="885" t="s">
        <v>412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410</v>
      </c>
      <c r="AB118" s="886"/>
      <c r="AC118" s="886"/>
      <c r="AD118" s="886"/>
      <c r="AE118" s="887"/>
      <c r="AF118" s="888" t="s">
        <v>285</v>
      </c>
      <c r="AG118" s="886"/>
      <c r="AH118" s="886"/>
      <c r="AI118" s="886"/>
      <c r="AJ118" s="887"/>
      <c r="AK118" s="888" t="s">
        <v>284</v>
      </c>
      <c r="AL118" s="886"/>
      <c r="AM118" s="886"/>
      <c r="AN118" s="886"/>
      <c r="AO118" s="887"/>
      <c r="AP118" s="889" t="s">
        <v>411</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440</v>
      </c>
      <c r="BP118" s="836"/>
      <c r="BQ118" s="855">
        <v>110956098</v>
      </c>
      <c r="BR118" s="856"/>
      <c r="BS118" s="856"/>
      <c r="BT118" s="856"/>
      <c r="BU118" s="856"/>
      <c r="BV118" s="856">
        <v>108123691</v>
      </c>
      <c r="BW118" s="856"/>
      <c r="BX118" s="856"/>
      <c r="BY118" s="856"/>
      <c r="BZ118" s="856"/>
      <c r="CA118" s="856">
        <v>107040786</v>
      </c>
      <c r="CB118" s="856"/>
      <c r="CC118" s="856"/>
      <c r="CD118" s="856"/>
      <c r="CE118" s="856"/>
      <c r="CF118" s="741"/>
      <c r="CG118" s="742"/>
      <c r="CH118" s="742"/>
      <c r="CI118" s="742"/>
      <c r="CJ118" s="839"/>
      <c r="CK118" s="915"/>
      <c r="CL118" s="864"/>
      <c r="CM118" s="801" t="s">
        <v>441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c r="A119" s="861" t="s">
        <v>415</v>
      </c>
      <c r="B119" s="862"/>
      <c r="C119" s="867" t="s">
        <v>416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442</v>
      </c>
      <c r="AV119" s="878"/>
      <c r="AW119" s="878"/>
      <c r="AX119" s="878"/>
      <c r="AY119" s="879"/>
      <c r="AZ119" s="814" t="s">
        <v>443</v>
      </c>
      <c r="BA119" s="756"/>
      <c r="BB119" s="756"/>
      <c r="BC119" s="756"/>
      <c r="BD119" s="756"/>
      <c r="BE119" s="756"/>
      <c r="BF119" s="756"/>
      <c r="BG119" s="756"/>
      <c r="BH119" s="756"/>
      <c r="BI119" s="756"/>
      <c r="BJ119" s="756"/>
      <c r="BK119" s="756"/>
      <c r="BL119" s="756"/>
      <c r="BM119" s="756"/>
      <c r="BN119" s="756"/>
      <c r="BO119" s="756"/>
      <c r="BP119" s="757"/>
      <c r="BQ119" s="797">
        <v>22911103</v>
      </c>
      <c r="BR119" s="798"/>
      <c r="BS119" s="798"/>
      <c r="BT119" s="798"/>
      <c r="BU119" s="798"/>
      <c r="BV119" s="798">
        <v>25006806</v>
      </c>
      <c r="BW119" s="798"/>
      <c r="BX119" s="798"/>
      <c r="BY119" s="798"/>
      <c r="BZ119" s="798"/>
      <c r="CA119" s="798">
        <v>27861799</v>
      </c>
      <c r="CB119" s="798"/>
      <c r="CC119" s="798"/>
      <c r="CD119" s="798"/>
      <c r="CE119" s="798"/>
      <c r="CF119" s="859">
        <v>78.2</v>
      </c>
      <c r="CG119" s="860"/>
      <c r="CH119" s="860"/>
      <c r="CI119" s="860"/>
      <c r="CJ119" s="860"/>
      <c r="CK119" s="916"/>
      <c r="CL119" s="866"/>
      <c r="CM119" s="823" t="s">
        <v>444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26888</v>
      </c>
      <c r="DH119" s="715"/>
      <c r="DI119" s="715"/>
      <c r="DJ119" s="715"/>
      <c r="DK119" s="716"/>
      <c r="DL119" s="717">
        <v>22705</v>
      </c>
      <c r="DM119" s="715"/>
      <c r="DN119" s="715"/>
      <c r="DO119" s="715"/>
      <c r="DP119" s="716"/>
      <c r="DQ119" s="717">
        <v>18460</v>
      </c>
      <c r="DR119" s="715"/>
      <c r="DS119" s="715"/>
      <c r="DT119" s="715"/>
      <c r="DU119" s="716"/>
      <c r="DV119" s="805">
        <v>0.1</v>
      </c>
      <c r="DW119" s="806"/>
      <c r="DX119" s="806"/>
      <c r="DY119" s="806"/>
      <c r="DZ119" s="807"/>
    </row>
    <row r="120" spans="1:130" s="197" customFormat="1" ht="26.25" customHeight="1">
      <c r="A120" s="863"/>
      <c r="B120" s="864"/>
      <c r="C120" s="801" t="s">
        <v>419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445</v>
      </c>
      <c r="BA120" s="766"/>
      <c r="BB120" s="766"/>
      <c r="BC120" s="766"/>
      <c r="BD120" s="766"/>
      <c r="BE120" s="766"/>
      <c r="BF120" s="766"/>
      <c r="BG120" s="766"/>
      <c r="BH120" s="766"/>
      <c r="BI120" s="766"/>
      <c r="BJ120" s="766"/>
      <c r="BK120" s="766"/>
      <c r="BL120" s="766"/>
      <c r="BM120" s="766"/>
      <c r="BN120" s="766"/>
      <c r="BO120" s="766"/>
      <c r="BP120" s="767"/>
      <c r="BQ120" s="768">
        <v>10430129</v>
      </c>
      <c r="BR120" s="769"/>
      <c r="BS120" s="769"/>
      <c r="BT120" s="769"/>
      <c r="BU120" s="769"/>
      <c r="BV120" s="769">
        <v>10210363</v>
      </c>
      <c r="BW120" s="769"/>
      <c r="BX120" s="769"/>
      <c r="BY120" s="769"/>
      <c r="BZ120" s="769"/>
      <c r="CA120" s="769">
        <v>9829527</v>
      </c>
      <c r="CB120" s="769"/>
      <c r="CC120" s="769"/>
      <c r="CD120" s="769"/>
      <c r="CE120" s="769"/>
      <c r="CF120" s="846">
        <v>27.6</v>
      </c>
      <c r="CG120" s="847"/>
      <c r="CH120" s="847"/>
      <c r="CI120" s="847"/>
      <c r="CJ120" s="847"/>
      <c r="CK120" s="848" t="s">
        <v>446</v>
      </c>
      <c r="CL120" s="808"/>
      <c r="CM120" s="808"/>
      <c r="CN120" s="808"/>
      <c r="CO120" s="809"/>
      <c r="CP120" s="852" t="s">
        <v>387</v>
      </c>
      <c r="CQ120" s="853"/>
      <c r="CR120" s="853"/>
      <c r="CS120" s="853"/>
      <c r="CT120" s="853"/>
      <c r="CU120" s="853"/>
      <c r="CV120" s="853"/>
      <c r="CW120" s="853"/>
      <c r="CX120" s="853"/>
      <c r="CY120" s="853"/>
      <c r="CZ120" s="853"/>
      <c r="DA120" s="853"/>
      <c r="DB120" s="853"/>
      <c r="DC120" s="853"/>
      <c r="DD120" s="853"/>
      <c r="DE120" s="853"/>
      <c r="DF120" s="854"/>
      <c r="DG120" s="797">
        <v>13363014</v>
      </c>
      <c r="DH120" s="798"/>
      <c r="DI120" s="798"/>
      <c r="DJ120" s="798"/>
      <c r="DK120" s="798"/>
      <c r="DL120" s="798">
        <v>12413586</v>
      </c>
      <c r="DM120" s="798"/>
      <c r="DN120" s="798"/>
      <c r="DO120" s="798"/>
      <c r="DP120" s="798"/>
      <c r="DQ120" s="798">
        <v>11802404</v>
      </c>
      <c r="DR120" s="798"/>
      <c r="DS120" s="798"/>
      <c r="DT120" s="798"/>
      <c r="DU120" s="798"/>
      <c r="DV120" s="799">
        <v>33.1</v>
      </c>
      <c r="DW120" s="799"/>
      <c r="DX120" s="799"/>
      <c r="DY120" s="799"/>
      <c r="DZ120" s="800"/>
    </row>
    <row r="121" spans="1:130" s="197" customFormat="1" ht="26.25" customHeight="1">
      <c r="A121" s="863"/>
      <c r="B121" s="864"/>
      <c r="C121" s="840" t="s">
        <v>447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v>131229</v>
      </c>
      <c r="AB121" s="782"/>
      <c r="AC121" s="782"/>
      <c r="AD121" s="782"/>
      <c r="AE121" s="783"/>
      <c r="AF121" s="784">
        <v>131229</v>
      </c>
      <c r="AG121" s="782"/>
      <c r="AH121" s="782"/>
      <c r="AI121" s="782"/>
      <c r="AJ121" s="783"/>
      <c r="AK121" s="784">
        <v>131229</v>
      </c>
      <c r="AL121" s="782"/>
      <c r="AM121" s="782"/>
      <c r="AN121" s="782"/>
      <c r="AO121" s="783"/>
      <c r="AP121" s="752">
        <v>0.4</v>
      </c>
      <c r="AQ121" s="753"/>
      <c r="AR121" s="753"/>
      <c r="AS121" s="753"/>
      <c r="AT121" s="754"/>
      <c r="AU121" s="880"/>
      <c r="AV121" s="881"/>
      <c r="AW121" s="881"/>
      <c r="AX121" s="881"/>
      <c r="AY121" s="882"/>
      <c r="AZ121" s="843" t="s">
        <v>448</v>
      </c>
      <c r="BA121" s="844"/>
      <c r="BB121" s="844"/>
      <c r="BC121" s="844"/>
      <c r="BD121" s="844"/>
      <c r="BE121" s="844"/>
      <c r="BF121" s="844"/>
      <c r="BG121" s="844"/>
      <c r="BH121" s="844"/>
      <c r="BI121" s="844"/>
      <c r="BJ121" s="844"/>
      <c r="BK121" s="844"/>
      <c r="BL121" s="844"/>
      <c r="BM121" s="844"/>
      <c r="BN121" s="844"/>
      <c r="BO121" s="844"/>
      <c r="BP121" s="845"/>
      <c r="BQ121" s="855">
        <v>65732250</v>
      </c>
      <c r="BR121" s="856"/>
      <c r="BS121" s="856"/>
      <c r="BT121" s="856"/>
      <c r="BU121" s="856"/>
      <c r="BV121" s="856">
        <v>69063135</v>
      </c>
      <c r="BW121" s="856"/>
      <c r="BX121" s="856"/>
      <c r="BY121" s="856"/>
      <c r="BZ121" s="856"/>
      <c r="CA121" s="856">
        <v>69803968</v>
      </c>
      <c r="CB121" s="856"/>
      <c r="CC121" s="856"/>
      <c r="CD121" s="856"/>
      <c r="CE121" s="856"/>
      <c r="CF121" s="857">
        <v>195.9</v>
      </c>
      <c r="CG121" s="858"/>
      <c r="CH121" s="858"/>
      <c r="CI121" s="858"/>
      <c r="CJ121" s="858"/>
      <c r="CK121" s="849"/>
      <c r="CL121" s="810"/>
      <c r="CM121" s="810"/>
      <c r="CN121" s="810"/>
      <c r="CO121" s="811"/>
      <c r="CP121" s="826" t="s">
        <v>389</v>
      </c>
      <c r="CQ121" s="827"/>
      <c r="CR121" s="827"/>
      <c r="CS121" s="827"/>
      <c r="CT121" s="827"/>
      <c r="CU121" s="827"/>
      <c r="CV121" s="827"/>
      <c r="CW121" s="827"/>
      <c r="CX121" s="827"/>
      <c r="CY121" s="827"/>
      <c r="CZ121" s="827"/>
      <c r="DA121" s="827"/>
      <c r="DB121" s="827"/>
      <c r="DC121" s="827"/>
      <c r="DD121" s="827"/>
      <c r="DE121" s="827"/>
      <c r="DF121" s="828"/>
      <c r="DG121" s="768">
        <v>4769647</v>
      </c>
      <c r="DH121" s="769"/>
      <c r="DI121" s="769"/>
      <c r="DJ121" s="769"/>
      <c r="DK121" s="769"/>
      <c r="DL121" s="769">
        <v>4515009</v>
      </c>
      <c r="DM121" s="769"/>
      <c r="DN121" s="769"/>
      <c r="DO121" s="769"/>
      <c r="DP121" s="769"/>
      <c r="DQ121" s="769">
        <v>4253992</v>
      </c>
      <c r="DR121" s="769"/>
      <c r="DS121" s="769"/>
      <c r="DT121" s="769"/>
      <c r="DU121" s="769"/>
      <c r="DV121" s="821">
        <v>11.9</v>
      </c>
      <c r="DW121" s="821"/>
      <c r="DX121" s="821"/>
      <c r="DY121" s="821"/>
      <c r="DZ121" s="822"/>
    </row>
    <row r="122" spans="1:130" s="197" customFormat="1" ht="26.25" customHeight="1">
      <c r="A122" s="863"/>
      <c r="B122" s="864"/>
      <c r="C122" s="801" t="s">
        <v>430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449</v>
      </c>
      <c r="BP122" s="836"/>
      <c r="BQ122" s="837">
        <v>99073482</v>
      </c>
      <c r="BR122" s="838"/>
      <c r="BS122" s="838"/>
      <c r="BT122" s="838"/>
      <c r="BU122" s="838"/>
      <c r="BV122" s="838">
        <v>104280304</v>
      </c>
      <c r="BW122" s="838"/>
      <c r="BX122" s="838"/>
      <c r="BY122" s="838"/>
      <c r="BZ122" s="838"/>
      <c r="CA122" s="838">
        <v>107495294</v>
      </c>
      <c r="CB122" s="838"/>
      <c r="CC122" s="838"/>
      <c r="CD122" s="838"/>
      <c r="CE122" s="838"/>
      <c r="CF122" s="741"/>
      <c r="CG122" s="742"/>
      <c r="CH122" s="742"/>
      <c r="CI122" s="742"/>
      <c r="CJ122" s="839"/>
      <c r="CK122" s="849"/>
      <c r="CL122" s="810"/>
      <c r="CM122" s="810"/>
      <c r="CN122" s="810"/>
      <c r="CO122" s="811"/>
      <c r="CP122" s="826" t="s">
        <v>385</v>
      </c>
      <c r="CQ122" s="827"/>
      <c r="CR122" s="827"/>
      <c r="CS122" s="827"/>
      <c r="CT122" s="827"/>
      <c r="CU122" s="827"/>
      <c r="CV122" s="827"/>
      <c r="CW122" s="827"/>
      <c r="CX122" s="827"/>
      <c r="CY122" s="827"/>
      <c r="CZ122" s="827"/>
      <c r="DA122" s="827"/>
      <c r="DB122" s="827"/>
      <c r="DC122" s="827"/>
      <c r="DD122" s="827"/>
      <c r="DE122" s="827"/>
      <c r="DF122" s="828"/>
      <c r="DG122" s="768">
        <v>667328</v>
      </c>
      <c r="DH122" s="769"/>
      <c r="DI122" s="769"/>
      <c r="DJ122" s="769"/>
      <c r="DK122" s="769"/>
      <c r="DL122" s="769">
        <v>675822</v>
      </c>
      <c r="DM122" s="769"/>
      <c r="DN122" s="769"/>
      <c r="DO122" s="769"/>
      <c r="DP122" s="769"/>
      <c r="DQ122" s="769">
        <v>661834</v>
      </c>
      <c r="DR122" s="769"/>
      <c r="DS122" s="769"/>
      <c r="DT122" s="769"/>
      <c r="DU122" s="769"/>
      <c r="DV122" s="821">
        <v>1.9</v>
      </c>
      <c r="DW122" s="821"/>
      <c r="DX122" s="821"/>
      <c r="DY122" s="821"/>
      <c r="DZ122" s="822"/>
    </row>
    <row r="123" spans="1:130" s="197" customFormat="1" ht="26.25" customHeight="1" thickBot="1">
      <c r="A123" s="863"/>
      <c r="B123" s="864"/>
      <c r="C123" s="801" t="s">
        <v>436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113</v>
      </c>
      <c r="AB123" s="782"/>
      <c r="AC123" s="782"/>
      <c r="AD123" s="782"/>
      <c r="AE123" s="783"/>
      <c r="AF123" s="784" t="s">
        <v>113</v>
      </c>
      <c r="AG123" s="782"/>
      <c r="AH123" s="782"/>
      <c r="AI123" s="782"/>
      <c r="AJ123" s="783"/>
      <c r="AK123" s="784" t="s">
        <v>113</v>
      </c>
      <c r="AL123" s="782"/>
      <c r="AM123" s="782"/>
      <c r="AN123" s="782"/>
      <c r="AO123" s="783"/>
      <c r="AP123" s="752" t="s">
        <v>113</v>
      </c>
      <c r="AQ123" s="753"/>
      <c r="AR123" s="753"/>
      <c r="AS123" s="753"/>
      <c r="AT123" s="754"/>
      <c r="AU123" s="832" t="s">
        <v>450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33.4</v>
      </c>
      <c r="BR123" s="830"/>
      <c r="BS123" s="830"/>
      <c r="BT123" s="830"/>
      <c r="BU123" s="830"/>
      <c r="BV123" s="830">
        <v>10.8</v>
      </c>
      <c r="BW123" s="830"/>
      <c r="BX123" s="830"/>
      <c r="BY123" s="830"/>
      <c r="BZ123" s="830"/>
      <c r="CA123" s="830" t="s">
        <v>113</v>
      </c>
      <c r="CB123" s="830"/>
      <c r="CC123" s="830"/>
      <c r="CD123" s="830"/>
      <c r="CE123" s="830"/>
      <c r="CF123" s="728"/>
      <c r="CG123" s="729"/>
      <c r="CH123" s="729"/>
      <c r="CI123" s="729"/>
      <c r="CJ123" s="831"/>
      <c r="CK123" s="849"/>
      <c r="CL123" s="810"/>
      <c r="CM123" s="810"/>
      <c r="CN123" s="810"/>
      <c r="CO123" s="811"/>
      <c r="CP123" s="826" t="s">
        <v>391</v>
      </c>
      <c r="CQ123" s="827"/>
      <c r="CR123" s="827"/>
      <c r="CS123" s="827"/>
      <c r="CT123" s="827"/>
      <c r="CU123" s="827"/>
      <c r="CV123" s="827"/>
      <c r="CW123" s="827"/>
      <c r="CX123" s="827"/>
      <c r="CY123" s="827"/>
      <c r="CZ123" s="827"/>
      <c r="DA123" s="827"/>
      <c r="DB123" s="827"/>
      <c r="DC123" s="827"/>
      <c r="DD123" s="827"/>
      <c r="DE123" s="827"/>
      <c r="DF123" s="828"/>
      <c r="DG123" s="781">
        <v>437781</v>
      </c>
      <c r="DH123" s="782"/>
      <c r="DI123" s="782"/>
      <c r="DJ123" s="782"/>
      <c r="DK123" s="783"/>
      <c r="DL123" s="784">
        <v>487976</v>
      </c>
      <c r="DM123" s="782"/>
      <c r="DN123" s="782"/>
      <c r="DO123" s="782"/>
      <c r="DP123" s="783"/>
      <c r="DQ123" s="784">
        <v>483072</v>
      </c>
      <c r="DR123" s="782"/>
      <c r="DS123" s="782"/>
      <c r="DT123" s="782"/>
      <c r="DU123" s="783"/>
      <c r="DV123" s="752">
        <v>1.4</v>
      </c>
      <c r="DW123" s="753"/>
      <c r="DX123" s="753"/>
      <c r="DY123" s="753"/>
      <c r="DZ123" s="754"/>
    </row>
    <row r="124" spans="1:130" s="197" customFormat="1" ht="26.25" customHeight="1">
      <c r="A124" s="863"/>
      <c r="B124" s="864"/>
      <c r="C124" s="801" t="s">
        <v>439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113</v>
      </c>
      <c r="AB124" s="782"/>
      <c r="AC124" s="782"/>
      <c r="AD124" s="782"/>
      <c r="AE124" s="783"/>
      <c r="AF124" s="784" t="s">
        <v>113</v>
      </c>
      <c r="AG124" s="782"/>
      <c r="AH124" s="782"/>
      <c r="AI124" s="782"/>
      <c r="AJ124" s="783"/>
      <c r="AK124" s="784" t="s">
        <v>113</v>
      </c>
      <c r="AL124" s="782"/>
      <c r="AM124" s="782"/>
      <c r="AN124" s="782"/>
      <c r="AO124" s="783"/>
      <c r="AP124" s="752" t="s">
        <v>113</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451</v>
      </c>
      <c r="CQ124" s="827"/>
      <c r="CR124" s="827"/>
      <c r="CS124" s="827"/>
      <c r="CT124" s="827"/>
      <c r="CU124" s="827"/>
      <c r="CV124" s="827"/>
      <c r="CW124" s="827"/>
      <c r="CX124" s="827"/>
      <c r="CY124" s="827"/>
      <c r="CZ124" s="827"/>
      <c r="DA124" s="827"/>
      <c r="DB124" s="827"/>
      <c r="DC124" s="827"/>
      <c r="DD124" s="827"/>
      <c r="DE124" s="827"/>
      <c r="DF124" s="828"/>
      <c r="DG124" s="714">
        <v>465309</v>
      </c>
      <c r="DH124" s="715"/>
      <c r="DI124" s="715"/>
      <c r="DJ124" s="715"/>
      <c r="DK124" s="716"/>
      <c r="DL124" s="717">
        <v>346486</v>
      </c>
      <c r="DM124" s="715"/>
      <c r="DN124" s="715"/>
      <c r="DO124" s="715"/>
      <c r="DP124" s="716"/>
      <c r="DQ124" s="717">
        <v>311838</v>
      </c>
      <c r="DR124" s="715"/>
      <c r="DS124" s="715"/>
      <c r="DT124" s="715"/>
      <c r="DU124" s="716"/>
      <c r="DV124" s="805">
        <v>0.9</v>
      </c>
      <c r="DW124" s="806"/>
      <c r="DX124" s="806"/>
      <c r="DY124" s="806"/>
      <c r="DZ124" s="807"/>
    </row>
    <row r="125" spans="1:130" s="197" customFormat="1" ht="26.25" customHeight="1" thickBot="1">
      <c r="A125" s="863"/>
      <c r="B125" s="864"/>
      <c r="C125" s="801" t="s">
        <v>441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452</v>
      </c>
      <c r="CL125" s="808"/>
      <c r="CM125" s="808"/>
      <c r="CN125" s="808"/>
      <c r="CO125" s="809"/>
      <c r="CP125" s="814" t="s">
        <v>453</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c r="A126" s="863"/>
      <c r="B126" s="864"/>
      <c r="C126" s="801" t="s">
        <v>444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113</v>
      </c>
      <c r="AB126" s="782"/>
      <c r="AC126" s="782"/>
      <c r="AD126" s="782"/>
      <c r="AE126" s="783"/>
      <c r="AF126" s="784" t="s">
        <v>113</v>
      </c>
      <c r="AG126" s="782"/>
      <c r="AH126" s="782"/>
      <c r="AI126" s="782"/>
      <c r="AJ126" s="783"/>
      <c r="AK126" s="784" t="s">
        <v>113</v>
      </c>
      <c r="AL126" s="782"/>
      <c r="AM126" s="782"/>
      <c r="AN126" s="782"/>
      <c r="AO126" s="783"/>
      <c r="AP126" s="752" t="s">
        <v>113</v>
      </c>
      <c r="AQ126" s="753"/>
      <c r="AR126" s="753"/>
      <c r="AS126" s="753"/>
      <c r="AT126" s="754"/>
      <c r="AU126" s="233"/>
      <c r="AV126" s="233"/>
      <c r="AW126" s="233"/>
      <c r="AX126" s="804" t="s">
        <v>454</v>
      </c>
      <c r="AY126" s="762"/>
      <c r="AZ126" s="762"/>
      <c r="BA126" s="762"/>
      <c r="BB126" s="762"/>
      <c r="BC126" s="762"/>
      <c r="BD126" s="762"/>
      <c r="BE126" s="763"/>
      <c r="BF126" s="761" t="s">
        <v>455</v>
      </c>
      <c r="BG126" s="762"/>
      <c r="BH126" s="762"/>
      <c r="BI126" s="762"/>
      <c r="BJ126" s="762"/>
      <c r="BK126" s="762"/>
      <c r="BL126" s="763"/>
      <c r="BM126" s="761" t="s">
        <v>456</v>
      </c>
      <c r="BN126" s="762"/>
      <c r="BO126" s="762"/>
      <c r="BP126" s="762"/>
      <c r="BQ126" s="762"/>
      <c r="BR126" s="762"/>
      <c r="BS126" s="763"/>
      <c r="BT126" s="761" t="s">
        <v>457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458</v>
      </c>
      <c r="CQ126" s="766"/>
      <c r="CR126" s="766"/>
      <c r="CS126" s="766"/>
      <c r="CT126" s="766"/>
      <c r="CU126" s="766"/>
      <c r="CV126" s="766"/>
      <c r="CW126" s="766"/>
      <c r="CX126" s="766"/>
      <c r="CY126" s="766"/>
      <c r="CZ126" s="766"/>
      <c r="DA126" s="766"/>
      <c r="DB126" s="766"/>
      <c r="DC126" s="766"/>
      <c r="DD126" s="766"/>
      <c r="DE126" s="766"/>
      <c r="DF126" s="767"/>
      <c r="DG126" s="768" t="s">
        <v>113</v>
      </c>
      <c r="DH126" s="769"/>
      <c r="DI126" s="769"/>
      <c r="DJ126" s="769"/>
      <c r="DK126" s="769"/>
      <c r="DL126" s="769" t="s">
        <v>113</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c r="A127" s="865"/>
      <c r="B127" s="866"/>
      <c r="C127" s="823" t="s">
        <v>459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4579</v>
      </c>
      <c r="AB127" s="782"/>
      <c r="AC127" s="782"/>
      <c r="AD127" s="782"/>
      <c r="AE127" s="783"/>
      <c r="AF127" s="784">
        <v>4579</v>
      </c>
      <c r="AG127" s="782"/>
      <c r="AH127" s="782"/>
      <c r="AI127" s="782"/>
      <c r="AJ127" s="783"/>
      <c r="AK127" s="784">
        <v>4579</v>
      </c>
      <c r="AL127" s="782"/>
      <c r="AM127" s="782"/>
      <c r="AN127" s="782"/>
      <c r="AO127" s="783"/>
      <c r="AP127" s="752">
        <v>0</v>
      </c>
      <c r="AQ127" s="753"/>
      <c r="AR127" s="753"/>
      <c r="AS127" s="753"/>
      <c r="AT127" s="754"/>
      <c r="AU127" s="233"/>
      <c r="AV127" s="233"/>
      <c r="AW127" s="233"/>
      <c r="AX127" s="755" t="s">
        <v>460</v>
      </c>
      <c r="AY127" s="756"/>
      <c r="AZ127" s="756"/>
      <c r="BA127" s="756"/>
      <c r="BB127" s="756"/>
      <c r="BC127" s="756"/>
      <c r="BD127" s="756"/>
      <c r="BE127" s="757"/>
      <c r="BF127" s="758" t="s">
        <v>113</v>
      </c>
      <c r="BG127" s="759"/>
      <c r="BH127" s="759"/>
      <c r="BI127" s="759"/>
      <c r="BJ127" s="759"/>
      <c r="BK127" s="759"/>
      <c r="BL127" s="760"/>
      <c r="BM127" s="758">
        <v>11.4</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461</v>
      </c>
      <c r="CQ127" s="750"/>
      <c r="CR127" s="750"/>
      <c r="CS127" s="750"/>
      <c r="CT127" s="750"/>
      <c r="CU127" s="750"/>
      <c r="CV127" s="750"/>
      <c r="CW127" s="750"/>
      <c r="CX127" s="750"/>
      <c r="CY127" s="750"/>
      <c r="CZ127" s="750"/>
      <c r="DA127" s="750"/>
      <c r="DB127" s="750"/>
      <c r="DC127" s="750"/>
      <c r="DD127" s="750"/>
      <c r="DE127" s="750"/>
      <c r="DF127" s="751"/>
      <c r="DG127" s="817" t="s">
        <v>113</v>
      </c>
      <c r="DH127" s="818"/>
      <c r="DI127" s="818"/>
      <c r="DJ127" s="818"/>
      <c r="DK127" s="818"/>
      <c r="DL127" s="818" t="s">
        <v>113</v>
      </c>
      <c r="DM127" s="818"/>
      <c r="DN127" s="818"/>
      <c r="DO127" s="818"/>
      <c r="DP127" s="818"/>
      <c r="DQ127" s="818" t="s">
        <v>113</v>
      </c>
      <c r="DR127" s="818"/>
      <c r="DS127" s="818"/>
      <c r="DT127" s="818"/>
      <c r="DU127" s="818"/>
      <c r="DV127" s="819" t="s">
        <v>113</v>
      </c>
      <c r="DW127" s="819"/>
      <c r="DX127" s="819"/>
      <c r="DY127" s="819"/>
      <c r="DZ127" s="820"/>
    </row>
    <row r="128" spans="1:130" s="197" customFormat="1" ht="26.25" customHeight="1">
      <c r="A128" s="793" t="s">
        <v>462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463</v>
      </c>
      <c r="X128" s="795"/>
      <c r="Y128" s="795"/>
      <c r="Z128" s="796"/>
      <c r="AA128" s="721">
        <v>941431</v>
      </c>
      <c r="AB128" s="722"/>
      <c r="AC128" s="722"/>
      <c r="AD128" s="722"/>
      <c r="AE128" s="723"/>
      <c r="AF128" s="724">
        <v>945602</v>
      </c>
      <c r="AG128" s="722"/>
      <c r="AH128" s="722"/>
      <c r="AI128" s="722"/>
      <c r="AJ128" s="723"/>
      <c r="AK128" s="724">
        <v>969954</v>
      </c>
      <c r="AL128" s="722"/>
      <c r="AM128" s="722"/>
      <c r="AN128" s="722"/>
      <c r="AO128" s="723"/>
      <c r="AP128" s="725"/>
      <c r="AQ128" s="726"/>
      <c r="AR128" s="726"/>
      <c r="AS128" s="726"/>
      <c r="AT128" s="727"/>
      <c r="AU128" s="235"/>
      <c r="AV128" s="235"/>
      <c r="AW128" s="235"/>
      <c r="AX128" s="770" t="s">
        <v>464</v>
      </c>
      <c r="AY128" s="766"/>
      <c r="AZ128" s="766"/>
      <c r="BA128" s="766"/>
      <c r="BB128" s="766"/>
      <c r="BC128" s="766"/>
      <c r="BD128" s="766"/>
      <c r="BE128" s="767"/>
      <c r="BF128" s="788" t="s">
        <v>113</v>
      </c>
      <c r="BG128" s="789"/>
      <c r="BH128" s="789"/>
      <c r="BI128" s="789"/>
      <c r="BJ128" s="789"/>
      <c r="BK128" s="789"/>
      <c r="BL128" s="790"/>
      <c r="BM128" s="788">
        <v>16.399999999999999</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465</v>
      </c>
      <c r="X129" s="779"/>
      <c r="Y129" s="779"/>
      <c r="Z129" s="780"/>
      <c r="AA129" s="781">
        <v>43094413</v>
      </c>
      <c r="AB129" s="782"/>
      <c r="AC129" s="782"/>
      <c r="AD129" s="782"/>
      <c r="AE129" s="783"/>
      <c r="AF129" s="784">
        <v>41970819</v>
      </c>
      <c r="AG129" s="782"/>
      <c r="AH129" s="782"/>
      <c r="AI129" s="782"/>
      <c r="AJ129" s="783"/>
      <c r="AK129" s="784">
        <v>42363818</v>
      </c>
      <c r="AL129" s="782"/>
      <c r="AM129" s="782"/>
      <c r="AN129" s="782"/>
      <c r="AO129" s="783"/>
      <c r="AP129" s="785"/>
      <c r="AQ129" s="786"/>
      <c r="AR129" s="786"/>
      <c r="AS129" s="786"/>
      <c r="AT129" s="787"/>
      <c r="AU129" s="235"/>
      <c r="AV129" s="235"/>
      <c r="AW129" s="235"/>
      <c r="AX129" s="770" t="s">
        <v>466</v>
      </c>
      <c r="AY129" s="766"/>
      <c r="AZ129" s="766"/>
      <c r="BA129" s="766"/>
      <c r="BB129" s="766"/>
      <c r="BC129" s="766"/>
      <c r="BD129" s="766"/>
      <c r="BE129" s="767"/>
      <c r="BF129" s="771">
        <v>6.6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468</v>
      </c>
      <c r="X130" s="779"/>
      <c r="Y130" s="779"/>
      <c r="Z130" s="780"/>
      <c r="AA130" s="781">
        <v>7564336</v>
      </c>
      <c r="AB130" s="782"/>
      <c r="AC130" s="782"/>
      <c r="AD130" s="782"/>
      <c r="AE130" s="783"/>
      <c r="AF130" s="784">
        <v>6634168</v>
      </c>
      <c r="AG130" s="782"/>
      <c r="AH130" s="782"/>
      <c r="AI130" s="782"/>
      <c r="AJ130" s="783"/>
      <c r="AK130" s="784">
        <v>6734127</v>
      </c>
      <c r="AL130" s="782"/>
      <c r="AM130" s="782"/>
      <c r="AN130" s="782"/>
      <c r="AO130" s="783"/>
      <c r="AP130" s="785"/>
      <c r="AQ130" s="786"/>
      <c r="AR130" s="786"/>
      <c r="AS130" s="786"/>
      <c r="AT130" s="787"/>
      <c r="AU130" s="235"/>
      <c r="AV130" s="235"/>
      <c r="AW130" s="235"/>
      <c r="AX130" s="749" t="s">
        <v>469</v>
      </c>
      <c r="AY130" s="750"/>
      <c r="AZ130" s="750"/>
      <c r="BA130" s="750"/>
      <c r="BB130" s="750"/>
      <c r="BC130" s="750"/>
      <c r="BD130" s="750"/>
      <c r="BE130" s="751"/>
      <c r="BF130" s="703" t="s">
        <v>113</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470</v>
      </c>
      <c r="X131" s="712"/>
      <c r="Y131" s="712"/>
      <c r="Z131" s="713"/>
      <c r="AA131" s="714">
        <v>35530077</v>
      </c>
      <c r="AB131" s="715"/>
      <c r="AC131" s="715"/>
      <c r="AD131" s="715"/>
      <c r="AE131" s="716"/>
      <c r="AF131" s="717">
        <v>35336651</v>
      </c>
      <c r="AG131" s="715"/>
      <c r="AH131" s="715"/>
      <c r="AI131" s="715"/>
      <c r="AJ131" s="716"/>
      <c r="AK131" s="717">
        <v>35629691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471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472</v>
      </c>
      <c r="W132" s="735"/>
      <c r="X132" s="735"/>
      <c r="Y132" s="735"/>
      <c r="Z132" s="736"/>
      <c r="AA132" s="737">
        <v>6.1868563879999998</v>
      </c>
      <c r="AB132" s="738"/>
      <c r="AC132" s="738"/>
      <c r="AD132" s="738"/>
      <c r="AE132" s="739"/>
      <c r="AF132" s="740">
        <v>7.6877326359999998</v>
      </c>
      <c r="AG132" s="738"/>
      <c r="AH132" s="738"/>
      <c r="AI132" s="738"/>
      <c r="AJ132" s="739"/>
      <c r="AK132" s="740">
        <v>6.1873496619999999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473</v>
      </c>
      <c r="W133" s="744"/>
      <c r="X133" s="744"/>
      <c r="Y133" s="744"/>
      <c r="Z133" s="745"/>
      <c r="AA133" s="746">
        <v>9.1</v>
      </c>
      <c r="AB133" s="747"/>
      <c r="AC133" s="747"/>
      <c r="AD133" s="747"/>
      <c r="AE133" s="748"/>
      <c r="AF133" s="746">
        <v>7.9</v>
      </c>
      <c r="AG133" s="747"/>
      <c r="AH133" s="747"/>
      <c r="AI133" s="747"/>
      <c r="AJ133" s="748"/>
      <c r="AK133" s="746">
        <v>6.6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2" zoomScaleNormal="85" zoomScaleSheetLayoutView="55" workbookViewId="0">
      <selection activeCell="Q30" sqref="Q30"/>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3"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9"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474</v>
      </c>
      <c r="B5" s="246"/>
      <c r="C5" s="246"/>
      <c r="D5" s="246"/>
      <c r="E5" s="246"/>
      <c r="F5" s="246"/>
      <c r="G5" s="246"/>
      <c r="H5" s="246"/>
      <c r="I5" s="246"/>
      <c r="J5" s="246"/>
      <c r="K5" s="246"/>
      <c r="L5" s="246"/>
      <c r="M5" s="246"/>
      <c r="N5" s="246"/>
      <c r="O5" s="247"/>
    </row>
    <row r="6" spans="1:16">
      <c r="A6" s="248"/>
      <c r="B6" s="244"/>
      <c r="C6" s="244"/>
      <c r="D6" s="244"/>
      <c r="E6" s="244"/>
      <c r="F6" s="244"/>
      <c r="G6" s="249" t="s">
        <v>475</v>
      </c>
      <c r="H6" s="249"/>
      <c r="I6" s="249"/>
      <c r="J6" s="249"/>
      <c r="K6" s="244"/>
      <c r="L6" s="244"/>
      <c r="M6" s="244"/>
      <c r="N6" s="244"/>
    </row>
    <row r="7" spans="1:16">
      <c r="A7" s="248"/>
      <c r="B7" s="244"/>
      <c r="C7" s="244"/>
      <c r="D7" s="244"/>
      <c r="E7" s="244"/>
      <c r="F7" s="244"/>
      <c r="G7" s="251"/>
      <c r="H7" s="252"/>
      <c r="I7" s="252"/>
      <c r="J7" s="253"/>
      <c r="K7" s="1117" t="s">
        <v>476</v>
      </c>
      <c r="L7" s="254"/>
      <c r="M7" s="255" t="s">
        <v>477</v>
      </c>
      <c r="N7" s="256"/>
    </row>
    <row r="8" spans="1:16">
      <c r="A8" s="248"/>
      <c r="B8" s="244"/>
      <c r="C8" s="244"/>
      <c r="D8" s="244"/>
      <c r="E8" s="244"/>
      <c r="F8" s="244"/>
      <c r="G8" s="257"/>
      <c r="H8" s="258"/>
      <c r="I8" s="258"/>
      <c r="J8" s="259"/>
      <c r="K8" s="1118"/>
      <c r="L8" s="260" t="s">
        <v>478</v>
      </c>
      <c r="M8" s="261" t="s">
        <v>479</v>
      </c>
      <c r="N8" s="262" t="s">
        <v>480</v>
      </c>
    </row>
    <row r="9" spans="1:16">
      <c r="A9" s="248"/>
      <c r="B9" s="244"/>
      <c r="C9" s="244"/>
      <c r="D9" s="244"/>
      <c r="E9" s="244"/>
      <c r="F9" s="244"/>
      <c r="G9" s="1131" t="s">
        <v>481</v>
      </c>
      <c r="H9" s="1132"/>
      <c r="I9" s="1132"/>
      <c r="J9" s="1133"/>
      <c r="K9" s="263">
        <v>11037649</v>
      </c>
      <c r="L9" s="264">
        <v>64719</v>
      </c>
      <c r="M9" s="265">
        <v>57294</v>
      </c>
      <c r="N9" s="266">
        <v>13</v>
      </c>
    </row>
    <row r="10" spans="1:16">
      <c r="A10" s="248"/>
      <c r="B10" s="244"/>
      <c r="C10" s="244"/>
      <c r="D10" s="244"/>
      <c r="E10" s="244"/>
      <c r="F10" s="244"/>
      <c r="G10" s="1131" t="s">
        <v>482</v>
      </c>
      <c r="H10" s="1132"/>
      <c r="I10" s="1132"/>
      <c r="J10" s="1133"/>
      <c r="K10" s="267">
        <v>738735</v>
      </c>
      <c r="L10" s="268">
        <v>4332</v>
      </c>
      <c r="M10" s="269">
        <v>3408</v>
      </c>
      <c r="N10" s="270">
        <v>27.1</v>
      </c>
    </row>
    <row r="11" spans="1:16" ht="13.5" customHeight="1">
      <c r="A11" s="248"/>
      <c r="B11" s="244"/>
      <c r="C11" s="244"/>
      <c r="D11" s="244"/>
      <c r="E11" s="244"/>
      <c r="F11" s="244"/>
      <c r="G11" s="1131" t="s">
        <v>483</v>
      </c>
      <c r="H11" s="1132"/>
      <c r="I11" s="1132"/>
      <c r="J11" s="1133"/>
      <c r="K11" s="267">
        <v>226</v>
      </c>
      <c r="L11" s="268">
        <v>1</v>
      </c>
      <c r="M11" s="269">
        <v>2192</v>
      </c>
      <c r="N11" s="270">
        <v>-100</v>
      </c>
    </row>
    <row r="12" spans="1:16" ht="13.5" customHeight="1">
      <c r="A12" s="248"/>
      <c r="B12" s="244"/>
      <c r="C12" s="244"/>
      <c r="D12" s="244"/>
      <c r="E12" s="244"/>
      <c r="F12" s="244"/>
      <c r="G12" s="1131" t="s">
        <v>484</v>
      </c>
      <c r="H12" s="1132"/>
      <c r="I12" s="1132"/>
      <c r="J12" s="1133"/>
      <c r="K12" s="267" t="s">
        <v>485</v>
      </c>
      <c r="L12" s="268" t="s">
        <v>485</v>
      </c>
      <c r="M12" s="269">
        <v>715</v>
      </c>
      <c r="N12" s="270" t="s">
        <v>485</v>
      </c>
    </row>
    <row r="13" spans="1:16" ht="13.5" customHeight="1">
      <c r="A13" s="248"/>
      <c r="B13" s="244"/>
      <c r="C13" s="244"/>
      <c r="D13" s="244"/>
      <c r="E13" s="244"/>
      <c r="F13" s="244"/>
      <c r="G13" s="1131" t="s">
        <v>486</v>
      </c>
      <c r="H13" s="1132"/>
      <c r="I13" s="1132"/>
      <c r="J13" s="1133"/>
      <c r="K13" s="267" t="s">
        <v>485</v>
      </c>
      <c r="L13" s="268" t="s">
        <v>485</v>
      </c>
      <c r="M13" s="269" t="s">
        <v>485</v>
      </c>
      <c r="N13" s="270" t="s">
        <v>485</v>
      </c>
    </row>
    <row r="14" spans="1:16" ht="13.5" customHeight="1">
      <c r="A14" s="248"/>
      <c r="B14" s="244"/>
      <c r="C14" s="244"/>
      <c r="D14" s="244"/>
      <c r="E14" s="244"/>
      <c r="F14" s="244"/>
      <c r="G14" s="1131" t="s">
        <v>487</v>
      </c>
      <c r="H14" s="1132"/>
      <c r="I14" s="1132"/>
      <c r="J14" s="1133"/>
      <c r="K14" s="267">
        <v>575908</v>
      </c>
      <c r="L14" s="268">
        <v>3377</v>
      </c>
      <c r="M14" s="269">
        <v>2255</v>
      </c>
      <c r="N14" s="270">
        <v>49.8</v>
      </c>
    </row>
    <row r="15" spans="1:16" ht="13.5" customHeight="1">
      <c r="A15" s="248"/>
      <c r="B15" s="244"/>
      <c r="C15" s="244"/>
      <c r="D15" s="244"/>
      <c r="E15" s="244"/>
      <c r="F15" s="244"/>
      <c r="G15" s="1131" t="s">
        <v>488</v>
      </c>
      <c r="H15" s="1132"/>
      <c r="I15" s="1132"/>
      <c r="J15" s="1133"/>
      <c r="K15" s="267">
        <v>169761</v>
      </c>
      <c r="L15" s="268">
        <v>995</v>
      </c>
      <c r="M15" s="269">
        <v>1285</v>
      </c>
      <c r="N15" s="270">
        <v>-22.6</v>
      </c>
    </row>
    <row r="16" spans="1:16">
      <c r="A16" s="248"/>
      <c r="B16" s="244"/>
      <c r="C16" s="244"/>
      <c r="D16" s="244"/>
      <c r="E16" s="244"/>
      <c r="F16" s="244"/>
      <c r="G16" s="1134" t="s">
        <v>489</v>
      </c>
      <c r="H16" s="1135"/>
      <c r="I16" s="1135"/>
      <c r="J16" s="1136"/>
      <c r="K16" s="268">
        <v>-1457933</v>
      </c>
      <c r="L16" s="268">
        <v>-8549</v>
      </c>
      <c r="M16" s="269">
        <v>-6247</v>
      </c>
      <c r="N16" s="270">
        <v>36.799999999999997</v>
      </c>
    </row>
    <row r="17" spans="1:16">
      <c r="A17" s="248"/>
      <c r="B17" s="244"/>
      <c r="C17" s="244"/>
      <c r="D17" s="244"/>
      <c r="E17" s="244"/>
      <c r="F17" s="244"/>
      <c r="G17" s="1134" t="s">
        <v>169</v>
      </c>
      <c r="H17" s="1135"/>
      <c r="I17" s="1135"/>
      <c r="J17" s="1136"/>
      <c r="K17" s="268">
        <v>11064346</v>
      </c>
      <c r="L17" s="268">
        <v>64876</v>
      </c>
      <c r="M17" s="269">
        <v>60903</v>
      </c>
      <c r="N17" s="270">
        <v>6.5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490</v>
      </c>
      <c r="H19" s="244"/>
      <c r="I19" s="244"/>
      <c r="J19" s="244"/>
      <c r="K19" s="244"/>
      <c r="L19" s="244"/>
      <c r="M19" s="244"/>
      <c r="N19" s="244"/>
    </row>
    <row r="20" spans="1:16">
      <c r="A20" s="248"/>
      <c r="B20" s="244"/>
      <c r="C20" s="244"/>
      <c r="D20" s="244"/>
      <c r="E20" s="244"/>
      <c r="F20" s="244"/>
      <c r="G20" s="272"/>
      <c r="H20" s="273"/>
      <c r="I20" s="273"/>
      <c r="J20" s="274"/>
      <c r="K20" s="275" t="s">
        <v>491</v>
      </c>
      <c r="L20" s="276" t="s">
        <v>492</v>
      </c>
      <c r="M20" s="277" t="s">
        <v>493</v>
      </c>
      <c r="N20" s="278"/>
    </row>
    <row r="21" spans="1:16" s="284" customFormat="1">
      <c r="A21" s="279"/>
      <c r="B21" s="249"/>
      <c r="C21" s="249"/>
      <c r="D21" s="249"/>
      <c r="E21" s="249"/>
      <c r="F21" s="249"/>
      <c r="G21" s="1128" t="s">
        <v>494</v>
      </c>
      <c r="H21" s="1129"/>
      <c r="I21" s="1129"/>
      <c r="J21" s="1130"/>
      <c r="K21" s="280">
        <v>7.45</v>
      </c>
      <c r="L21" s="281">
        <v>6.11</v>
      </c>
      <c r="M21" s="282">
        <v>1.34</v>
      </c>
      <c r="N21" s="249"/>
      <c r="O21" s="283"/>
      <c r="P21" s="279"/>
    </row>
    <row r="22" spans="1:16" s="284" customFormat="1">
      <c r="A22" s="279"/>
      <c r="B22" s="249"/>
      <c r="C22" s="249"/>
      <c r="D22" s="249"/>
      <c r="E22" s="249"/>
      <c r="F22" s="249"/>
      <c r="G22" s="1128" t="s">
        <v>495</v>
      </c>
      <c r="H22" s="1129"/>
      <c r="I22" s="1129"/>
      <c r="J22" s="1130"/>
      <c r="K22" s="285">
        <v>98.3</v>
      </c>
      <c r="L22" s="286">
        <v>100</v>
      </c>
      <c r="M22" s="287">
        <v>-1.7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498</v>
      </c>
      <c r="H29" s="249"/>
      <c r="I29" s="249"/>
      <c r="J29" s="249"/>
      <c r="K29" s="244"/>
      <c r="L29" s="244"/>
      <c r="M29" s="244"/>
      <c r="N29" s="244"/>
      <c r="O29" s="293"/>
    </row>
    <row r="30" spans="1:16">
      <c r="A30" s="248"/>
      <c r="B30" s="244"/>
      <c r="C30" s="244"/>
      <c r="D30" s="244"/>
      <c r="E30" s="244"/>
      <c r="F30" s="244"/>
      <c r="G30" s="251"/>
      <c r="H30" s="252"/>
      <c r="I30" s="252"/>
      <c r="J30" s="253"/>
      <c r="K30" s="1117" t="s">
        <v>476</v>
      </c>
      <c r="L30" s="254"/>
      <c r="M30" s="255" t="s">
        <v>477</v>
      </c>
      <c r="N30" s="256"/>
    </row>
    <row r="31" spans="1:16">
      <c r="A31" s="248"/>
      <c r="B31" s="244"/>
      <c r="C31" s="244"/>
      <c r="D31" s="244"/>
      <c r="E31" s="244"/>
      <c r="F31" s="244"/>
      <c r="G31" s="257"/>
      <c r="H31" s="258"/>
      <c r="I31" s="258"/>
      <c r="J31" s="259"/>
      <c r="K31" s="1118"/>
      <c r="L31" s="260" t="s">
        <v>478</v>
      </c>
      <c r="M31" s="261" t="s">
        <v>479</v>
      </c>
      <c r="N31" s="262" t="s">
        <v>480</v>
      </c>
    </row>
    <row r="32" spans="1:16" ht="27" customHeight="1">
      <c r="A32" s="248"/>
      <c r="B32" s="244"/>
      <c r="C32" s="244"/>
      <c r="D32" s="244"/>
      <c r="E32" s="244"/>
      <c r="F32" s="244"/>
      <c r="G32" s="1119" t="s">
        <v>499</v>
      </c>
      <c r="H32" s="1120"/>
      <c r="I32" s="1120"/>
      <c r="J32" s="1121"/>
      <c r="K32" s="294">
        <v>8274350</v>
      </c>
      <c r="L32" s="294">
        <v>48517</v>
      </c>
      <c r="M32" s="295">
        <v>32245</v>
      </c>
      <c r="N32" s="296">
        <v>50.5</v>
      </c>
    </row>
    <row r="33" spans="1:16" ht="13.5" customHeight="1">
      <c r="A33" s="248"/>
      <c r="B33" s="244"/>
      <c r="C33" s="244"/>
      <c r="D33" s="244"/>
      <c r="E33" s="244"/>
      <c r="F33" s="244"/>
      <c r="G33" s="1119" t="s">
        <v>500</v>
      </c>
      <c r="H33" s="1120"/>
      <c r="I33" s="1120"/>
      <c r="J33" s="1121"/>
      <c r="K33" s="294" t="s">
        <v>485</v>
      </c>
      <c r="L33" s="294" t="s">
        <v>485</v>
      </c>
      <c r="M33" s="295">
        <v>4</v>
      </c>
      <c r="N33" s="296" t="s">
        <v>485</v>
      </c>
    </row>
    <row r="34" spans="1:16" ht="27" customHeight="1">
      <c r="A34" s="248"/>
      <c r="B34" s="244"/>
      <c r="C34" s="244"/>
      <c r="D34" s="244"/>
      <c r="E34" s="244"/>
      <c r="F34" s="244"/>
      <c r="G34" s="1119" t="s">
        <v>501</v>
      </c>
      <c r="H34" s="1120"/>
      <c r="I34" s="1120"/>
      <c r="J34" s="1121"/>
      <c r="K34" s="294" t="s">
        <v>485</v>
      </c>
      <c r="L34" s="294" t="s">
        <v>485</v>
      </c>
      <c r="M34" s="295">
        <v>33</v>
      </c>
      <c r="N34" s="296" t="s">
        <v>485</v>
      </c>
    </row>
    <row r="35" spans="1:16" ht="27" customHeight="1">
      <c r="A35" s="248"/>
      <c r="B35" s="244"/>
      <c r="C35" s="244"/>
      <c r="D35" s="244"/>
      <c r="E35" s="244"/>
      <c r="F35" s="244"/>
      <c r="G35" s="1119" t="s">
        <v>502</v>
      </c>
      <c r="H35" s="1120"/>
      <c r="I35" s="1120"/>
      <c r="J35" s="1121"/>
      <c r="K35" s="294">
        <v>1498457</v>
      </c>
      <c r="L35" s="294">
        <v>8786</v>
      </c>
      <c r="M35" s="295">
        <v>8277</v>
      </c>
      <c r="N35" s="296">
        <v>6.1</v>
      </c>
    </row>
    <row r="36" spans="1:16" ht="27" customHeight="1">
      <c r="A36" s="248"/>
      <c r="B36" s="244"/>
      <c r="C36" s="244"/>
      <c r="D36" s="244"/>
      <c r="E36" s="244"/>
      <c r="F36" s="244"/>
      <c r="G36" s="1119" t="s">
        <v>503</v>
      </c>
      <c r="H36" s="1120"/>
      <c r="I36" s="1120"/>
      <c r="J36" s="1121"/>
      <c r="K36" s="294" t="s">
        <v>485</v>
      </c>
      <c r="L36" s="294" t="s">
        <v>485</v>
      </c>
      <c r="M36" s="295">
        <v>932</v>
      </c>
      <c r="N36" s="296" t="s">
        <v>485</v>
      </c>
    </row>
    <row r="37" spans="1:16" ht="13.5" customHeight="1">
      <c r="A37" s="248"/>
      <c r="B37" s="244"/>
      <c r="C37" s="244"/>
      <c r="D37" s="244"/>
      <c r="E37" s="244"/>
      <c r="F37" s="244"/>
      <c r="G37" s="1119" t="s">
        <v>504</v>
      </c>
      <c r="H37" s="1120"/>
      <c r="I37" s="1120"/>
      <c r="J37" s="1121"/>
      <c r="K37" s="294">
        <v>135808</v>
      </c>
      <c r="L37" s="294">
        <v>796</v>
      </c>
      <c r="M37" s="295">
        <v>1529</v>
      </c>
      <c r="N37" s="296">
        <v>-47.9</v>
      </c>
    </row>
    <row r="38" spans="1:16" ht="27" customHeight="1">
      <c r="A38" s="248"/>
      <c r="B38" s="244"/>
      <c r="C38" s="244"/>
      <c r="D38" s="244"/>
      <c r="E38" s="244"/>
      <c r="F38" s="244"/>
      <c r="G38" s="1122" t="s">
        <v>505</v>
      </c>
      <c r="H38" s="1123"/>
      <c r="I38" s="1123"/>
      <c r="J38" s="1124"/>
      <c r="K38" s="297" t="s">
        <v>485</v>
      </c>
      <c r="L38" s="297" t="s">
        <v>485</v>
      </c>
      <c r="M38" s="298">
        <v>3</v>
      </c>
      <c r="N38" s="299" t="s">
        <v>485</v>
      </c>
      <c r="O38" s="293"/>
    </row>
    <row r="39" spans="1:16">
      <c r="A39" s="248"/>
      <c r="B39" s="244"/>
      <c r="C39" s="244"/>
      <c r="D39" s="244"/>
      <c r="E39" s="244"/>
      <c r="F39" s="244"/>
      <c r="G39" s="1122" t="s">
        <v>506</v>
      </c>
      <c r="H39" s="1123"/>
      <c r="I39" s="1123"/>
      <c r="J39" s="1124"/>
      <c r="K39" s="300">
        <v>-969954</v>
      </c>
      <c r="L39" s="300">
        <v>-5687</v>
      </c>
      <c r="M39" s="301">
        <v>-7647</v>
      </c>
      <c r="N39" s="302">
        <v>-25.6</v>
      </c>
      <c r="O39" s="293"/>
    </row>
    <row r="40" spans="1:16" ht="27" customHeight="1">
      <c r="A40" s="248"/>
      <c r="B40" s="244"/>
      <c r="C40" s="244"/>
      <c r="D40" s="244"/>
      <c r="E40" s="244"/>
      <c r="F40" s="244"/>
      <c r="G40" s="1119" t="s">
        <v>507</v>
      </c>
      <c r="H40" s="1120"/>
      <c r="I40" s="1120"/>
      <c r="J40" s="1121"/>
      <c r="K40" s="300">
        <v>-6734127</v>
      </c>
      <c r="L40" s="300">
        <v>-39485</v>
      </c>
      <c r="M40" s="301">
        <v>-26081</v>
      </c>
      <c r="N40" s="302">
        <v>51.4</v>
      </c>
      <c r="O40" s="293"/>
    </row>
    <row r="41" spans="1:16">
      <c r="A41" s="248"/>
      <c r="B41" s="244"/>
      <c r="C41" s="244"/>
      <c r="D41" s="244"/>
      <c r="E41" s="244"/>
      <c r="F41" s="244"/>
      <c r="G41" s="1125" t="s">
        <v>279</v>
      </c>
      <c r="H41" s="1126"/>
      <c r="I41" s="1126"/>
      <c r="J41" s="1127"/>
      <c r="K41" s="294">
        <v>2204534</v>
      </c>
      <c r="L41" s="300">
        <v>12926</v>
      </c>
      <c r="M41" s="301">
        <v>9295</v>
      </c>
      <c r="N41" s="302">
        <v>39.1</v>
      </c>
      <c r="O41" s="293"/>
    </row>
    <row r="42" spans="1:16">
      <c r="A42" s="248"/>
      <c r="B42" s="244"/>
      <c r="C42" s="244"/>
      <c r="D42" s="244"/>
      <c r="E42" s="244"/>
      <c r="F42" s="244"/>
      <c r="G42" s="303" t="s">
        <v>508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509</v>
      </c>
      <c r="B47" s="244"/>
      <c r="C47" s="244"/>
      <c r="D47" s="244"/>
      <c r="E47" s="244"/>
      <c r="F47" s="244"/>
      <c r="G47" s="244"/>
      <c r="H47" s="244"/>
      <c r="I47" s="244"/>
      <c r="J47" s="244"/>
      <c r="K47" s="244"/>
      <c r="L47" s="244"/>
      <c r="M47" s="244"/>
      <c r="N47" s="244"/>
    </row>
    <row r="48" spans="1:16">
      <c r="A48" s="248"/>
      <c r="B48" s="244"/>
      <c r="C48" s="244"/>
      <c r="D48" s="244"/>
      <c r="E48" s="244"/>
      <c r="F48" s="244"/>
      <c r="G48" s="308" t="s">
        <v>510</v>
      </c>
      <c r="H48" s="308"/>
      <c r="I48" s="308"/>
      <c r="J48" s="308"/>
      <c r="K48" s="308"/>
      <c r="L48" s="308"/>
      <c r="M48" s="309"/>
      <c r="N48" s="308"/>
    </row>
    <row r="49" spans="1:14" ht="13.5" customHeight="1">
      <c r="A49" s="248"/>
      <c r="B49" s="244"/>
      <c r="C49" s="244"/>
      <c r="D49" s="244"/>
      <c r="E49" s="244"/>
      <c r="F49" s="244"/>
      <c r="G49" s="310"/>
      <c r="H49" s="311"/>
      <c r="I49" s="1112" t="s">
        <v>476</v>
      </c>
      <c r="J49" s="1114" t="s">
        <v>511</v>
      </c>
      <c r="K49" s="1115"/>
      <c r="L49" s="1115"/>
      <c r="M49" s="1115"/>
      <c r="N49" s="1116"/>
    </row>
    <row r="50" spans="1:14">
      <c r="A50" s="248"/>
      <c r="B50" s="244"/>
      <c r="C50" s="244"/>
      <c r="D50" s="244"/>
      <c r="E50" s="244"/>
      <c r="F50" s="244"/>
      <c r="G50" s="312"/>
      <c r="H50" s="313"/>
      <c r="I50" s="1113"/>
      <c r="J50" s="314" t="s">
        <v>512</v>
      </c>
      <c r="K50" s="315" t="s">
        <v>513</v>
      </c>
      <c r="L50" s="316" t="s">
        <v>514</v>
      </c>
      <c r="M50" s="317" t="s">
        <v>515</v>
      </c>
      <c r="N50" s="318" t="s">
        <v>516</v>
      </c>
    </row>
    <row r="51" spans="1:14">
      <c r="A51" s="248"/>
      <c r="B51" s="244"/>
      <c r="C51" s="244"/>
      <c r="D51" s="244"/>
      <c r="E51" s="244"/>
      <c r="F51" s="244"/>
      <c r="G51" s="310" t="s">
        <v>517</v>
      </c>
      <c r="H51" s="311"/>
      <c r="I51" s="319">
        <v>10746379</v>
      </c>
      <c r="J51" s="320">
        <v>62659</v>
      </c>
      <c r="K51" s="321">
        <v>16.399999999999999</v>
      </c>
      <c r="L51" s="322">
        <v>51540</v>
      </c>
      <c r="M51" s="323">
        <v>21.4</v>
      </c>
      <c r="N51" s="324">
        <v>-5</v>
      </c>
    </row>
    <row r="52" spans="1:14">
      <c r="A52" s="248"/>
      <c r="B52" s="244"/>
      <c r="C52" s="244"/>
      <c r="D52" s="244"/>
      <c r="E52" s="244"/>
      <c r="F52" s="244"/>
      <c r="G52" s="325"/>
      <c r="H52" s="326" t="s">
        <v>518</v>
      </c>
      <c r="I52" s="327">
        <v>7892648</v>
      </c>
      <c r="J52" s="328">
        <v>46020</v>
      </c>
      <c r="K52" s="329">
        <v>35.200000000000003</v>
      </c>
      <c r="L52" s="330">
        <v>32621</v>
      </c>
      <c r="M52" s="331">
        <v>21.3</v>
      </c>
      <c r="N52" s="332">
        <v>13.9</v>
      </c>
    </row>
    <row r="53" spans="1:14">
      <c r="A53" s="248"/>
      <c r="B53" s="244"/>
      <c r="C53" s="244"/>
      <c r="D53" s="244"/>
      <c r="E53" s="244"/>
      <c r="F53" s="244"/>
      <c r="G53" s="310" t="s">
        <v>519</v>
      </c>
      <c r="H53" s="311"/>
      <c r="I53" s="319">
        <v>8875490</v>
      </c>
      <c r="J53" s="320">
        <v>51913</v>
      </c>
      <c r="K53" s="321">
        <v>-17.100000000000001</v>
      </c>
      <c r="L53" s="322">
        <v>50804</v>
      </c>
      <c r="M53" s="323">
        <v>-1.4</v>
      </c>
      <c r="N53" s="324">
        <v>-15.7</v>
      </c>
    </row>
    <row r="54" spans="1:14">
      <c r="A54" s="248"/>
      <c r="B54" s="244"/>
      <c r="C54" s="244"/>
      <c r="D54" s="244"/>
      <c r="E54" s="244"/>
      <c r="F54" s="244"/>
      <c r="G54" s="325"/>
      <c r="H54" s="326" t="s">
        <v>518</v>
      </c>
      <c r="I54" s="327">
        <v>5440382</v>
      </c>
      <c r="J54" s="328">
        <v>31821</v>
      </c>
      <c r="K54" s="329">
        <v>-30.9</v>
      </c>
      <c r="L54" s="330">
        <v>30480</v>
      </c>
      <c r="M54" s="331">
        <v>-6.6</v>
      </c>
      <c r="N54" s="332">
        <v>-24.3</v>
      </c>
    </row>
    <row r="55" spans="1:14">
      <c r="A55" s="248"/>
      <c r="B55" s="244"/>
      <c r="C55" s="244"/>
      <c r="D55" s="244"/>
      <c r="E55" s="244"/>
      <c r="F55" s="244"/>
      <c r="G55" s="310" t="s">
        <v>520</v>
      </c>
      <c r="H55" s="311"/>
      <c r="I55" s="319">
        <v>7675971</v>
      </c>
      <c r="J55" s="320">
        <v>45088</v>
      </c>
      <c r="K55" s="321">
        <v>-13.1</v>
      </c>
      <c r="L55" s="322">
        <v>38606</v>
      </c>
      <c r="M55" s="323">
        <v>-24</v>
      </c>
      <c r="N55" s="324">
        <v>10.9</v>
      </c>
    </row>
    <row r="56" spans="1:14">
      <c r="A56" s="248"/>
      <c r="B56" s="244"/>
      <c r="C56" s="244"/>
      <c r="D56" s="244"/>
      <c r="E56" s="244"/>
      <c r="F56" s="244"/>
      <c r="G56" s="325"/>
      <c r="H56" s="326" t="s">
        <v>518</v>
      </c>
      <c r="I56" s="327">
        <v>4696132</v>
      </c>
      <c r="J56" s="328">
        <v>27585</v>
      </c>
      <c r="K56" s="329">
        <v>-13.3</v>
      </c>
      <c r="L56" s="330">
        <v>22435</v>
      </c>
      <c r="M56" s="331">
        <v>-26.4</v>
      </c>
      <c r="N56" s="332">
        <v>13.1</v>
      </c>
    </row>
    <row r="57" spans="1:14">
      <c r="A57" s="248"/>
      <c r="B57" s="244"/>
      <c r="C57" s="244"/>
      <c r="D57" s="244"/>
      <c r="E57" s="244"/>
      <c r="F57" s="244"/>
      <c r="G57" s="310" t="s">
        <v>521</v>
      </c>
      <c r="H57" s="311"/>
      <c r="I57" s="319">
        <v>7280619</v>
      </c>
      <c r="J57" s="320">
        <v>42830</v>
      </c>
      <c r="K57" s="321">
        <v>-5</v>
      </c>
      <c r="L57" s="322">
        <v>39425</v>
      </c>
      <c r="M57" s="323">
        <v>2.1</v>
      </c>
      <c r="N57" s="324">
        <v>-7.1</v>
      </c>
    </row>
    <row r="58" spans="1:14">
      <c r="A58" s="248"/>
      <c r="B58" s="244"/>
      <c r="C58" s="244"/>
      <c r="D58" s="244"/>
      <c r="E58" s="244"/>
      <c r="F58" s="244"/>
      <c r="G58" s="325"/>
      <c r="H58" s="326" t="s">
        <v>518</v>
      </c>
      <c r="I58" s="327">
        <v>4584018</v>
      </c>
      <c r="J58" s="328">
        <v>26967</v>
      </c>
      <c r="K58" s="329">
        <v>-2.2000000000000002</v>
      </c>
      <c r="L58" s="330">
        <v>22414</v>
      </c>
      <c r="M58" s="331">
        <v>-0.1</v>
      </c>
      <c r="N58" s="332">
        <v>-2.1</v>
      </c>
    </row>
    <row r="59" spans="1:14">
      <c r="A59" s="248"/>
      <c r="B59" s="244"/>
      <c r="C59" s="244"/>
      <c r="D59" s="244"/>
      <c r="E59" s="244"/>
      <c r="F59" s="244"/>
      <c r="G59" s="310" t="s">
        <v>522</v>
      </c>
      <c r="H59" s="311"/>
      <c r="I59" s="319">
        <v>15148768</v>
      </c>
      <c r="J59" s="320">
        <v>88825</v>
      </c>
      <c r="K59" s="321">
        <v>107.4</v>
      </c>
      <c r="L59" s="322">
        <v>43141</v>
      </c>
      <c r="M59" s="323">
        <v>9.4</v>
      </c>
      <c r="N59" s="324">
        <v>98</v>
      </c>
    </row>
    <row r="60" spans="1:14">
      <c r="A60" s="248"/>
      <c r="B60" s="244"/>
      <c r="C60" s="244"/>
      <c r="D60" s="244"/>
      <c r="E60" s="244"/>
      <c r="F60" s="244"/>
      <c r="G60" s="325"/>
      <c r="H60" s="326" t="s">
        <v>518</v>
      </c>
      <c r="I60" s="333">
        <v>6210845</v>
      </c>
      <c r="J60" s="328">
        <v>36417</v>
      </c>
      <c r="K60" s="329">
        <v>35</v>
      </c>
      <c r="L60" s="330">
        <v>21887</v>
      </c>
      <c r="M60" s="331">
        <v>-2.4</v>
      </c>
      <c r="N60" s="332">
        <v>37.4</v>
      </c>
    </row>
    <row r="61" spans="1:14">
      <c r="A61" s="248"/>
      <c r="B61" s="244"/>
      <c r="C61" s="244"/>
      <c r="D61" s="244"/>
      <c r="E61" s="244"/>
      <c r="F61" s="244"/>
      <c r="G61" s="310" t="s">
        <v>523</v>
      </c>
      <c r="H61" s="334"/>
      <c r="I61" s="335">
        <v>9945445</v>
      </c>
      <c r="J61" s="336">
        <v>58263</v>
      </c>
      <c r="K61" s="337">
        <v>17.7</v>
      </c>
      <c r="L61" s="338">
        <v>44703</v>
      </c>
      <c r="M61" s="339">
        <v>1.5</v>
      </c>
      <c r="N61" s="324">
        <v>16.2</v>
      </c>
    </row>
    <row r="62" spans="1:14">
      <c r="A62" s="248"/>
      <c r="B62" s="244"/>
      <c r="C62" s="244"/>
      <c r="D62" s="244"/>
      <c r="E62" s="244"/>
      <c r="F62" s="244"/>
      <c r="G62" s="325"/>
      <c r="H62" s="326" t="s">
        <v>518</v>
      </c>
      <c r="I62" s="327">
        <v>5764805</v>
      </c>
      <c r="J62" s="328">
        <v>33762</v>
      </c>
      <c r="K62" s="329">
        <v>4.8</v>
      </c>
      <c r="L62" s="330">
        <v>25967</v>
      </c>
      <c r="M62" s="331">
        <v>-2.8</v>
      </c>
      <c r="N62" s="332">
        <v>7.6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525</v>
      </c>
      <c r="G46" s="8" t="s">
        <v>526</v>
      </c>
      <c r="H46" s="8" t="s">
        <v>527</v>
      </c>
      <c r="I46" s="8" t="s">
        <v>528</v>
      </c>
      <c r="J46" s="9" t="s">
        <v>529</v>
      </c>
    </row>
    <row r="47" spans="2:10" ht="57.75" customHeight="1">
      <c r="B47" s="10"/>
      <c r="C47" s="1137" t="s">
        <v>3</v>
      </c>
      <c r="D47" s="1137"/>
      <c r="E47" s="1138"/>
      <c r="F47" s="11">
        <v>9.23</v>
      </c>
      <c r="G47" s="12">
        <v>8.91</v>
      </c>
      <c r="H47" s="12">
        <v>8.7799999999999994</v>
      </c>
      <c r="I47" s="12">
        <v>9.01</v>
      </c>
      <c r="J47" s="13">
        <v>8.93</v>
      </c>
    </row>
    <row r="48" spans="2:10" ht="57.75" customHeight="1">
      <c r="B48" s="14"/>
      <c r="C48" s="1139" t="s">
        <v>4</v>
      </c>
      <c r="D48" s="1139"/>
      <c r="E48" s="1140"/>
      <c r="F48" s="15">
        <v>2.67</v>
      </c>
      <c r="G48" s="16">
        <v>2.67</v>
      </c>
      <c r="H48" s="16">
        <v>2.76</v>
      </c>
      <c r="I48" s="16">
        <v>2.95</v>
      </c>
      <c r="J48" s="17">
        <v>2.95</v>
      </c>
    </row>
    <row r="49" spans="2:10" ht="57.75" customHeight="1" thickBot="1">
      <c r="B49" s="18"/>
      <c r="C49" s="1141" t="s">
        <v>5</v>
      </c>
      <c r="D49" s="1141"/>
      <c r="E49" s="1142"/>
      <c r="F49" s="19">
        <v>1.29</v>
      </c>
      <c r="G49" s="20">
        <v>2.25</v>
      </c>
      <c r="H49" s="20">
        <v>2.67</v>
      </c>
      <c r="I49" s="20">
        <v>2.13</v>
      </c>
      <c r="J49" s="21">
        <v>1.9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525</v>
      </c>
      <c r="G33" s="29" t="s">
        <v>526</v>
      </c>
      <c r="H33" s="29" t="s">
        <v>527</v>
      </c>
      <c r="I33" s="29" t="s">
        <v>528</v>
      </c>
      <c r="J33" s="30" t="s">
        <v>529</v>
      </c>
      <c r="K33" s="22"/>
      <c r="L33" s="22"/>
      <c r="M33" s="22"/>
      <c r="N33" s="22"/>
      <c r="O33" s="22"/>
      <c r="P33" s="22"/>
    </row>
    <row r="34" spans="1:16" ht="39" customHeight="1">
      <c r="A34" s="22"/>
      <c r="B34" s="31"/>
      <c r="C34" s="1149" t="s">
        <v>530</v>
      </c>
      <c r="D34" s="1149"/>
      <c r="E34" s="1150"/>
      <c r="F34" s="32">
        <v>4.68</v>
      </c>
      <c r="G34" s="33">
        <v>5.0599999999999996</v>
      </c>
      <c r="H34" s="33">
        <v>5.51</v>
      </c>
      <c r="I34" s="33">
        <v>6.48</v>
      </c>
      <c r="J34" s="34">
        <v>7.1</v>
      </c>
      <c r="K34" s="22"/>
      <c r="L34" s="22"/>
      <c r="M34" s="22"/>
      <c r="N34" s="22"/>
      <c r="O34" s="22"/>
      <c r="P34" s="22"/>
    </row>
    <row r="35" spans="1:16" ht="39" customHeight="1">
      <c r="A35" s="22"/>
      <c r="B35" s="35"/>
      <c r="C35" s="1143" t="s">
        <v>531</v>
      </c>
      <c r="D35" s="1144"/>
      <c r="E35" s="1145"/>
      <c r="F35" s="36">
        <v>2.67</v>
      </c>
      <c r="G35" s="37">
        <v>2.67</v>
      </c>
      <c r="H35" s="37">
        <v>2.76</v>
      </c>
      <c r="I35" s="37">
        <v>2.95</v>
      </c>
      <c r="J35" s="38">
        <v>2.95</v>
      </c>
      <c r="K35" s="22"/>
      <c r="L35" s="22"/>
      <c r="M35" s="22"/>
      <c r="N35" s="22"/>
      <c r="O35" s="22"/>
      <c r="P35" s="22"/>
    </row>
    <row r="36" spans="1:16" ht="39" customHeight="1">
      <c r="A36" s="22"/>
      <c r="B36" s="35"/>
      <c r="C36" s="1143" t="s">
        <v>532</v>
      </c>
      <c r="D36" s="1144"/>
      <c r="E36" s="1145"/>
      <c r="F36" s="36">
        <v>0.09</v>
      </c>
      <c r="G36" s="37">
        <v>0.1</v>
      </c>
      <c r="H36" s="37">
        <v>0.02</v>
      </c>
      <c r="I36" s="37">
        <v>0.01</v>
      </c>
      <c r="J36" s="38">
        <v>0.02</v>
      </c>
      <c r="K36" s="22"/>
      <c r="L36" s="22"/>
      <c r="M36" s="22"/>
      <c r="N36" s="22"/>
      <c r="O36" s="22"/>
      <c r="P36" s="22"/>
    </row>
    <row r="37" spans="1:16" ht="39" customHeight="1">
      <c r="A37" s="22"/>
      <c r="B37" s="35"/>
      <c r="C37" s="1143" t="s">
        <v>533</v>
      </c>
      <c r="D37" s="1144"/>
      <c r="E37" s="1145"/>
      <c r="F37" s="36">
        <v>0.02</v>
      </c>
      <c r="G37" s="37">
        <v>0.05</v>
      </c>
      <c r="H37" s="37">
        <v>0.01</v>
      </c>
      <c r="I37" s="37">
        <v>0.01</v>
      </c>
      <c r="J37" s="38">
        <v>0.01</v>
      </c>
      <c r="K37" s="22"/>
      <c r="L37" s="22"/>
      <c r="M37" s="22"/>
      <c r="N37" s="22"/>
      <c r="O37" s="22"/>
      <c r="P37" s="22"/>
    </row>
    <row r="38" spans="1:16" ht="39" customHeight="1">
      <c r="A38" s="22"/>
      <c r="B38" s="35"/>
      <c r="C38" s="1143" t="s">
        <v>534</v>
      </c>
      <c r="D38" s="1144"/>
      <c r="E38" s="1145"/>
      <c r="F38" s="36">
        <v>0</v>
      </c>
      <c r="G38" s="37">
        <v>0</v>
      </c>
      <c r="H38" s="37">
        <v>0.01</v>
      </c>
      <c r="I38" s="37">
        <v>0.16</v>
      </c>
      <c r="J38" s="38">
        <v>0.01</v>
      </c>
      <c r="K38" s="22"/>
      <c r="L38" s="22"/>
      <c r="M38" s="22"/>
      <c r="N38" s="22"/>
      <c r="O38" s="22"/>
      <c r="P38" s="22"/>
    </row>
    <row r="39" spans="1:16" ht="39" customHeight="1">
      <c r="A39" s="22"/>
      <c r="B39" s="35"/>
      <c r="C39" s="1143" t="s">
        <v>535</v>
      </c>
      <c r="D39" s="1144"/>
      <c r="E39" s="1145"/>
      <c r="F39" s="36">
        <v>0</v>
      </c>
      <c r="G39" s="37">
        <v>0.01</v>
      </c>
      <c r="H39" s="37">
        <v>0</v>
      </c>
      <c r="I39" s="37">
        <v>0</v>
      </c>
      <c r="J39" s="38">
        <v>0</v>
      </c>
      <c r="K39" s="22"/>
      <c r="L39" s="22"/>
      <c r="M39" s="22"/>
      <c r="N39" s="22"/>
      <c r="O39" s="22"/>
      <c r="P39" s="22"/>
    </row>
    <row r="40" spans="1:16" ht="39" customHeight="1">
      <c r="A40" s="22"/>
      <c r="B40" s="35"/>
      <c r="C40" s="1143" t="s">
        <v>536</v>
      </c>
      <c r="D40" s="1144"/>
      <c r="E40" s="1145"/>
      <c r="F40" s="36">
        <v>0</v>
      </c>
      <c r="G40" s="37">
        <v>0</v>
      </c>
      <c r="H40" s="37">
        <v>0</v>
      </c>
      <c r="I40" s="37">
        <v>0</v>
      </c>
      <c r="J40" s="38">
        <v>0</v>
      </c>
      <c r="K40" s="22"/>
      <c r="L40" s="22"/>
      <c r="M40" s="22"/>
      <c r="N40" s="22"/>
      <c r="O40" s="22"/>
      <c r="P40" s="22"/>
    </row>
    <row r="41" spans="1:16" ht="39" customHeight="1">
      <c r="A41" s="22"/>
      <c r="B41" s="35"/>
      <c r="C41" s="1143" t="s">
        <v>537</v>
      </c>
      <c r="D41" s="1144"/>
      <c r="E41" s="1145"/>
      <c r="F41" s="36">
        <v>0</v>
      </c>
      <c r="G41" s="37">
        <v>0</v>
      </c>
      <c r="H41" s="37">
        <v>0</v>
      </c>
      <c r="I41" s="37">
        <v>0</v>
      </c>
      <c r="J41" s="38">
        <v>0</v>
      </c>
      <c r="K41" s="22"/>
      <c r="L41" s="22"/>
      <c r="M41" s="22"/>
      <c r="N41" s="22"/>
      <c r="O41" s="22"/>
      <c r="P41" s="22"/>
    </row>
    <row r="42" spans="1:16" ht="39" customHeight="1">
      <c r="A42" s="22"/>
      <c r="B42" s="39"/>
      <c r="C42" s="1143" t="s">
        <v>538</v>
      </c>
      <c r="D42" s="1144"/>
      <c r="E42" s="1145"/>
      <c r="F42" s="36" t="s">
        <v>485</v>
      </c>
      <c r="G42" s="37" t="s">
        <v>485</v>
      </c>
      <c r="H42" s="37" t="s">
        <v>485</v>
      </c>
      <c r="I42" s="37" t="s">
        <v>485</v>
      </c>
      <c r="J42" s="38" t="s">
        <v>485</v>
      </c>
      <c r="K42" s="22"/>
      <c r="L42" s="22"/>
      <c r="M42" s="22"/>
      <c r="N42" s="22"/>
      <c r="O42" s="22"/>
      <c r="P42" s="22"/>
    </row>
    <row r="43" spans="1:16" ht="39" customHeight="1" thickBot="1">
      <c r="A43" s="22"/>
      <c r="B43" s="40"/>
      <c r="C43" s="1146" t="s">
        <v>539</v>
      </c>
      <c r="D43" s="1147"/>
      <c r="E43" s="1148"/>
      <c r="F43" s="41">
        <v>0</v>
      </c>
      <c r="G43" s="42">
        <v>0.01</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c r="A45" s="48"/>
      <c r="B45" s="1159" t="s">
        <v>11</v>
      </c>
      <c r="C45" s="1160"/>
      <c r="D45" s="58"/>
      <c r="E45" s="1165" t="s">
        <v>12</v>
      </c>
      <c r="F45" s="1165"/>
      <c r="G45" s="1165"/>
      <c r="H45" s="1165"/>
      <c r="I45" s="1165"/>
      <c r="J45" s="1166"/>
      <c r="K45" s="59">
        <v>9655</v>
      </c>
      <c r="L45" s="60">
        <v>9286</v>
      </c>
      <c r="M45" s="60">
        <v>9008</v>
      </c>
      <c r="N45" s="60">
        <v>8651</v>
      </c>
      <c r="O45" s="61">
        <v>8274</v>
      </c>
      <c r="P45" s="48"/>
      <c r="Q45" s="48"/>
      <c r="R45" s="48"/>
      <c r="S45" s="48"/>
      <c r="T45" s="48"/>
      <c r="U45" s="48"/>
    </row>
    <row r="46" spans="1:21" ht="30.75" customHeight="1">
      <c r="A46" s="48"/>
      <c r="B46" s="1161"/>
      <c r="C46" s="1162"/>
      <c r="D46" s="62"/>
      <c r="E46" s="1153" t="s">
        <v>13</v>
      </c>
      <c r="F46" s="1153"/>
      <c r="G46" s="1153"/>
      <c r="H46" s="1153"/>
      <c r="I46" s="1153"/>
      <c r="J46" s="1154"/>
      <c r="K46" s="63" t="s">
        <v>485</v>
      </c>
      <c r="L46" s="64" t="s">
        <v>485</v>
      </c>
      <c r="M46" s="64" t="s">
        <v>485</v>
      </c>
      <c r="N46" s="64" t="s">
        <v>485</v>
      </c>
      <c r="O46" s="65" t="s">
        <v>485</v>
      </c>
      <c r="P46" s="48"/>
      <c r="Q46" s="48"/>
      <c r="R46" s="48"/>
      <c r="S46" s="48"/>
      <c r="T46" s="48"/>
      <c r="U46" s="48"/>
    </row>
    <row r="47" spans="1:21" ht="30.75" customHeight="1">
      <c r="A47" s="48"/>
      <c r="B47" s="1161"/>
      <c r="C47" s="1162"/>
      <c r="D47" s="62"/>
      <c r="E47" s="1153" t="s">
        <v>14</v>
      </c>
      <c r="F47" s="1153"/>
      <c r="G47" s="1153"/>
      <c r="H47" s="1153"/>
      <c r="I47" s="1153"/>
      <c r="J47" s="1154"/>
      <c r="K47" s="63" t="s">
        <v>485</v>
      </c>
      <c r="L47" s="64" t="s">
        <v>485</v>
      </c>
      <c r="M47" s="64" t="s">
        <v>485</v>
      </c>
      <c r="N47" s="64" t="s">
        <v>485</v>
      </c>
      <c r="O47" s="65" t="s">
        <v>485</v>
      </c>
      <c r="P47" s="48"/>
      <c r="Q47" s="48"/>
      <c r="R47" s="48"/>
      <c r="S47" s="48"/>
      <c r="T47" s="48"/>
      <c r="U47" s="48"/>
    </row>
    <row r="48" spans="1:21" ht="30.75" customHeight="1">
      <c r="A48" s="48"/>
      <c r="B48" s="1161"/>
      <c r="C48" s="1162"/>
      <c r="D48" s="62"/>
      <c r="E48" s="1153" t="s">
        <v>15</v>
      </c>
      <c r="F48" s="1153"/>
      <c r="G48" s="1153"/>
      <c r="H48" s="1153"/>
      <c r="I48" s="1153"/>
      <c r="J48" s="1154"/>
      <c r="K48" s="63">
        <v>1607</v>
      </c>
      <c r="L48" s="64">
        <v>1590</v>
      </c>
      <c r="M48" s="64">
        <v>1561</v>
      </c>
      <c r="N48" s="64">
        <v>1510</v>
      </c>
      <c r="O48" s="65">
        <v>1498</v>
      </c>
      <c r="P48" s="48"/>
      <c r="Q48" s="48"/>
      <c r="R48" s="48"/>
      <c r="S48" s="48"/>
      <c r="T48" s="48"/>
      <c r="U48" s="48"/>
    </row>
    <row r="49" spans="1:21" ht="30.75" customHeight="1">
      <c r="A49" s="48"/>
      <c r="B49" s="1161"/>
      <c r="C49" s="1162"/>
      <c r="D49" s="62"/>
      <c r="E49" s="1153" t="s">
        <v>16</v>
      </c>
      <c r="F49" s="1153"/>
      <c r="G49" s="1153"/>
      <c r="H49" s="1153"/>
      <c r="I49" s="1153"/>
      <c r="J49" s="1154"/>
      <c r="K49" s="63" t="s">
        <v>485</v>
      </c>
      <c r="L49" s="64" t="s">
        <v>485</v>
      </c>
      <c r="M49" s="64" t="s">
        <v>485</v>
      </c>
      <c r="N49" s="64" t="s">
        <v>485</v>
      </c>
      <c r="O49" s="65" t="s">
        <v>485</v>
      </c>
      <c r="P49" s="48"/>
      <c r="Q49" s="48"/>
      <c r="R49" s="48"/>
      <c r="S49" s="48"/>
      <c r="T49" s="48"/>
      <c r="U49" s="48"/>
    </row>
    <row r="50" spans="1:21" ht="30.75" customHeight="1">
      <c r="A50" s="48"/>
      <c r="B50" s="1161"/>
      <c r="C50" s="1162"/>
      <c r="D50" s="62"/>
      <c r="E50" s="1153" t="s">
        <v>17</v>
      </c>
      <c r="F50" s="1153"/>
      <c r="G50" s="1153"/>
      <c r="H50" s="1153"/>
      <c r="I50" s="1153"/>
      <c r="J50" s="1154"/>
      <c r="K50" s="63">
        <v>136</v>
      </c>
      <c r="L50" s="64">
        <v>136</v>
      </c>
      <c r="M50" s="64">
        <v>136</v>
      </c>
      <c r="N50" s="64">
        <v>136</v>
      </c>
      <c r="O50" s="65">
        <v>136</v>
      </c>
      <c r="P50" s="48"/>
      <c r="Q50" s="48"/>
      <c r="R50" s="48"/>
      <c r="S50" s="48"/>
      <c r="T50" s="48"/>
      <c r="U50" s="48"/>
    </row>
    <row r="51" spans="1:21" ht="30.75" customHeight="1">
      <c r="A51" s="48"/>
      <c r="B51" s="1163"/>
      <c r="C51" s="1164"/>
      <c r="D51" s="66"/>
      <c r="E51" s="1153" t="s">
        <v>18</v>
      </c>
      <c r="F51" s="1153"/>
      <c r="G51" s="1153"/>
      <c r="H51" s="1153"/>
      <c r="I51" s="1153"/>
      <c r="J51" s="1154"/>
      <c r="K51" s="63" t="s">
        <v>485</v>
      </c>
      <c r="L51" s="64" t="s">
        <v>485</v>
      </c>
      <c r="M51" s="64" t="s">
        <v>485</v>
      </c>
      <c r="N51" s="64" t="s">
        <v>485</v>
      </c>
      <c r="O51" s="65" t="s">
        <v>485</v>
      </c>
      <c r="P51" s="48"/>
      <c r="Q51" s="48"/>
      <c r="R51" s="48"/>
      <c r="S51" s="48"/>
      <c r="T51" s="48"/>
      <c r="U51" s="48"/>
    </row>
    <row r="52" spans="1:21" ht="30.75" customHeight="1">
      <c r="A52" s="48"/>
      <c r="B52" s="1151" t="s">
        <v>19</v>
      </c>
      <c r="C52" s="1152"/>
      <c r="D52" s="66"/>
      <c r="E52" s="1153" t="s">
        <v>20</v>
      </c>
      <c r="F52" s="1153"/>
      <c r="G52" s="1153"/>
      <c r="H52" s="1153"/>
      <c r="I52" s="1153"/>
      <c r="J52" s="1154"/>
      <c r="K52" s="63">
        <v>7525</v>
      </c>
      <c r="L52" s="64">
        <v>7394</v>
      </c>
      <c r="M52" s="64">
        <v>8505</v>
      </c>
      <c r="N52" s="64">
        <v>7579</v>
      </c>
      <c r="O52" s="65">
        <v>7704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3873</v>
      </c>
      <c r="L53" s="69">
        <v>3618</v>
      </c>
      <c r="M53" s="69">
        <v>2200</v>
      </c>
      <c r="N53" s="69">
        <v>2718</v>
      </c>
      <c r="O53" s="70">
        <v>2204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竹原 雄太</cp:lastModifiedBy>
  <cp:lastPrinted>2015-04-16T04:50:43Z</cp:lastPrinted>
  <dcterms:created xsi:type="dcterms:W3CDTF">2015-02-17T07:52:26Z</dcterms:created>
  <dcterms:modified xsi:type="dcterms:W3CDTF">2015-05-07T12:52:28Z</dcterms:modified>
  <cp:category/>
</cp:coreProperties>
</file>