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9600" yWindow="-15" windowWidth="9645" windowHeight="87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U37" i="9"/>
  <c r="C37" i="9"/>
  <c r="C36"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AM34" i="9" s="1"/>
  <c r="AM35" i="9" s="1"/>
  <c r="AM36" i="9" s="1"/>
  <c r="AM37" i="9" s="1"/>
  <c r="BE34" i="9" l="1"/>
  <c r="BE35" i="9" s="1"/>
  <c r="BE36" i="9" s="1"/>
  <c r="BE37" i="9" s="1"/>
  <c r="BW34" i="9" l="1"/>
  <c r="BW35" i="9" s="1"/>
  <c r="BW36" i="9" s="1"/>
  <c r="BW37" i="9" s="1"/>
  <c r="BW38" i="9" s="1"/>
  <c r="CO34" i="9" l="1"/>
  <c r="CO35" i="9" s="1"/>
  <c r="CO36" i="9" s="1"/>
</calcChain>
</file>

<file path=xl/sharedStrings.xml><?xml version="1.0" encoding="utf-8"?>
<sst xmlns="http://schemas.openxmlformats.org/spreadsheetml/2006/main" count="996" uniqueCount="545">
  <si>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</si>
  <si>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</si>
  <si>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</si>
  <si>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</si>
  <si>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</si>
  <si>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</si>
  <si>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</si>
  <si>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</si>
  <si>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</si>
  <si>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</si>
  <si>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</si>
  <si>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</si>
  <si>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</si>
  <si>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</si>
  <si>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</si>
  <si>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</si>
  <si>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</si>
  <si>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</si>
  <si>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</si>
  <si>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</si>
  <si>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</si>
  <si>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</si>
  <si>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</si>
  <si>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</si>
  <si>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</si>
  <si>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</si>
  <si>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</si>
  <si>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</si>
  <si>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</si>
  <si>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</si>
  <si>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</si>
  <si>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</si>
  <si>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</si>
  <si>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</si>
  <si>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</si>
  <si>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</si>
  <si>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</si>
  <si>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</si>
  <si>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</si>
  <si>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</si>
  <si>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</si>
  <si>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</si>
  <si>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</si>
  <si>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</si>
  <si>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</si>
  <si>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</si>
  <si>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</si>
  <si>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</si>
  <si>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</si>
  <si>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</si>
  <si>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</si>
  <si>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</si>
  <si>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</si>
  <si>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</si>
  <si>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</si>
  <si>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</si>
  <si>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</si>
  <si>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</si>
  <si>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</si>
  <si>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</si>
  <si>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</si>
  <si>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</si>
  <si>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</si>
  <si>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</si>
  <si>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</si>
  <si>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</si>
  <si>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</si>
  <si>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</si>
  <si>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</si>
  <si>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</si>
  <si>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</si>
  <si>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</si>
  <si>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</si>
  <si>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</si>
  <si>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</si>
  <si>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</si>
  <si>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</si>
  <si>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</si>
  <si>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日南市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</si>
  <si>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</si>
  <si>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</si>
  <si>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</si>
  <si>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</si>
  <si>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</si>
  <si>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</si>
  <si>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</si>
  <si>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</si>
  <si>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</si>
  <si>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</si>
  <si>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</si>
  <si>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</si>
  <si>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</si>
  <si>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</si>
  <si>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</si>
  <si>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</si>
  <si>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</si>
  <si>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</si>
  <si>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</si>
  <si>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</si>
  <si>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</si>
  <si>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</si>
  <si>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</si>
  <si>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</si>
  <si>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</si>
  <si>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</si>
  <si>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</si>
  <si>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</si>
  <si>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</si>
  <si>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</si>
  <si>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</si>
  <si>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</si>
  <si>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</si>
  <si>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</si>
  <si>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</si>
  <si>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</si>
  <si>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</si>
  <si>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</si>
  <si>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</si>
  <si>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</si>
  <si>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</si>
  <si>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</si>
  <si>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</si>
  <si>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</si>
  <si>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</si>
  <si>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</si>
  <si>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</si>
  <si>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</si>
  <si>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</si>
  <si>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</si>
  <si>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</si>
  <si>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</si>
  <si>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</si>
  <si>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</si>
  <si>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</si>
  <si>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</si>
  <si>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</si>
  <si>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</si>
  <si>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</si>
  <si>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</si>
  <si>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</si>
  <si>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</si>
  <si>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</si>
  <si>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</si>
  <si>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</si>
  <si>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</si>
  <si>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</si>
  <si>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</si>
  <si>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</si>
  <si>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</si>
  <si>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</si>
  <si>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</si>
  <si>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</si>
  <si>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</si>
  <si>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</si>
  <si>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</si>
  <si>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</si>
  <si>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</si>
  <si>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</si>
  <si>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</si>
  <si>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</si>
  <si>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</si>
  <si>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</si>
  <si>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</si>
  <si>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</si>
  <si>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</si>
  <si>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</si>
  <si>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</si>
  <si>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</si>
  <si>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</si>
  <si>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</si>
  <si>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</si>
  <si>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</si>
  <si>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</si>
  <si>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</si>
  <si>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</si>
  <si>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</si>
  <si>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</si>
  <si>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</si>
  <si>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</si>
  <si>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</si>
  <si>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</si>
  <si>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</si>
  <si>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</si>
  <si>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</si>
  <si>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</si>
  <si>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</si>
  <si>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</si>
  <si>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</si>
  <si>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</si>
  <si>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</si>
  <si>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</si>
  <si>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宮崎県日南市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</si>
  <si>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</si>
  <si>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</si>
  <si>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</si>
  <si>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</si>
  <si>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</si>
  <si>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</si>
  <si>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</si>
  <si>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</si>
  <si>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</si>
  <si>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</si>
  <si>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</si>
  <si>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</si>
  <si>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</si>
  <si>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</si>
  <si>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</si>
  <si>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</si>
  <si>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</si>
  <si>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</si>
  <si>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</si>
  <si>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</si>
  <si>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</si>
  <si>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</si>
  <si>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</si>
  <si>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</si>
  <si>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</si>
  <si>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</si>
  <si>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</si>
  <si>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</si>
  <si>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</si>
  <si>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</si>
  <si>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</si>
  <si>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</si>
  <si>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</si>
  <si>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</si>
  <si>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</si>
  <si>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</si>
  <si>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</si>
  <si>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</si>
  <si>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</si>
  <si>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</si>
  <si>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</si>
  <si>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</si>
  <si>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</si>
  <si>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</si>
  <si>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</si>
  <si>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</si>
  <si>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</si>
  <si>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</si>
  <si>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</si>
  <si>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</si>
  <si>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</si>
  <si>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</si>
  <si>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</si>
  <si>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</si>
  <si>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</si>
  <si>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</si>
  <si>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</si>
  <si>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</si>
  <si>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</si>
  <si>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</si>
  <si>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</si>
  <si>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</si>
  <si>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</si>
  <si>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</si>
  <si>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</si>
  <si>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</si>
  <si>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</si>
  <si>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</si>
  <si>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</si>
  <si>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</si>
  <si>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</si>
  <si>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</si>
  <si>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</si>
  <si>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</si>
  <si>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</si>
  <si>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</si>
  <si>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</si>
  <si>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</si>
  <si>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</si>
  <si>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</si>
  <si>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</si>
  <si>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</si>
  <si>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t>
    <phoneticPr fontId="18"/>
  </si>
  <si>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</si>
  <si>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</si>
  <si>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</si>
  <si>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</si>
  <si>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</si>
  <si>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</si>
  <si>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</si>
  <si>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</si>
  <si>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</si>
  <si>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</si>
  <si>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</si>
  <si>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</si>
  <si>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</si>
  <si>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</si>
  <si>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</si>
  <si>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</si>
  <si>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</si>
  <si>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</si>
  <si>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</si>
  <si>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</si>
  <si>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</si>
  <si>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</si>
  <si>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</si>
  <si>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</si>
  <si>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</si>
  <si>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</si>
  <si>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</si>
  <si>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</si>
  <si>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</si>
  <si>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</si>
  <si>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</si>
  <si>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</si>
  <si>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</si>
  <si>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</si>
  <si>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</si>
  <si>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</si>
  <si>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</si>
  <si>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</si>
  <si>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</si>
  <si>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</si>
  <si>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</si>
  <si>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</si>
  <si>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</si>
  <si>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</si>
  <si>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</si>
  <si>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</si>
  <si>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</si>
  <si>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</si>
  <si>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</si>
  <si>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</si>
  <si>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</si>
  <si>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</si>
  <si>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</si>
  <si>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</si>
  <si>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</si>
  <si>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</si>
  <si>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</si>
  <si>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</si>
  <si>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</si>
  <si>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</si>
  <si>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</si>
  <si>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</si>
  <si>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</si>
  <si>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</si>
  <si>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宮崎県日南市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</si>
  <si>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</si>
  <si>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</si>
  <si>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</si>
  <si>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</si>
  <si>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</si>
  <si>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</si>
  <si>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</si>
  <si>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</si>
  <si>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</si>
  <si>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</si>
  <si>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</si>
  <si>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</si>
  <si>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</si>
  <si>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</si>
  <si>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</si>
  <si>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</si>
  <si>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</si>
  <si>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</si>
  <si>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</si>
  <si>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</si>
  <si>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</si>
  <si>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</si>
  <si>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</si>
  <si>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</si>
  <si>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</si>
  <si>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</si>
  <si>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</si>
  <si>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</si>
  <si>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</si>
  <si>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</si>
  <si>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</si>
  <si>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</si>
  <si>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</si>
  <si>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日南市国民健康保険特別会計</t>
    <phoneticPr fontId="5"/>
  </si>
  <si>
    <t>日南市後期高齢者医療特別会計</t>
    <phoneticPr fontId="5"/>
  </si>
  <si>
    <t>日南市介護保険特別会計</t>
    <phoneticPr fontId="5"/>
  </si>
  <si>
    <t>日南市水道事業会計</t>
    <phoneticPr fontId="5"/>
  </si>
  <si>
    <t>法適用企業</t>
    <phoneticPr fontId="5"/>
  </si>
  <si>
    <t>日南市公共下水道事業会計</t>
    <phoneticPr fontId="5"/>
  </si>
  <si>
    <t>日南市特定環境保全公共下水道事業会計</t>
    <phoneticPr fontId="5"/>
  </si>
  <si>
    <t>日南市病院事業会計</t>
    <phoneticPr fontId="5"/>
  </si>
  <si>
    <t>日南市簡易水道特別会計</t>
    <phoneticPr fontId="5"/>
  </si>
  <si>
    <t>法非適用企業</t>
    <phoneticPr fontId="5"/>
  </si>
  <si>
    <t>日南市農業集落排水特別会計</t>
    <phoneticPr fontId="5"/>
  </si>
  <si>
    <t>日南市漁業集落排水特別会計</t>
    <phoneticPr fontId="5"/>
  </si>
  <si>
    <t>日南市公設合併処理浄化槽特別会計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</si>
  <si>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</si>
  <si>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</si>
  <si>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</si>
  <si>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</si>
  <si>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</si>
  <si>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</si>
  <si>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</si>
  <si>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</si>
  <si>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</si>
  <si>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</si>
  <si>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</si>
  <si>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</si>
  <si>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</si>
  <si>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</si>
  <si>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</si>
  <si>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</si>
  <si>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</si>
  <si>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</si>
  <si>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</si>
  <si>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</si>
  <si>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</si>
  <si>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</si>
  <si>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</si>
  <si>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</si>
  <si>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</si>
  <si>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</si>
  <si>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</si>
  <si>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</si>
  <si>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</si>
  <si>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</si>
  <si>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</si>
  <si>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</si>
  <si>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</si>
  <si>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</si>
  <si>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</si>
  <si>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</si>
  <si>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</si>
  <si>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</si>
  <si>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</si>
  <si>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</si>
  <si>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</si>
  <si>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</si>
  <si>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</si>
  <si>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</si>
  <si>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</si>
  <si>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</si>
  <si>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</si>
  <si>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</si>
  <si>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</si>
  <si>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</si>
  <si>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</si>
  <si>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</si>
  <si>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</si>
  <si>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</si>
  <si>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</si>
  <si>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</si>
  <si>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</si>
  <si>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</si>
  <si>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</si>
  <si>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</si>
  <si>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</si>
  <si>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</si>
  <si>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</si>
  <si>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</si>
  <si>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</si>
  <si>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</si>
  <si>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</si>
  <si>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</si>
  <si>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</si>
  <si>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</si>
  <si>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</si>
  <si>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</si>
  <si>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</si>
  <si>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</si>
  <si>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</si>
  <si>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</si>
  <si>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</si>
  <si>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</si>
  <si>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</si>
  <si>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</si>
  <si>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</si>
  <si>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</si>
  <si>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</si>
  <si>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</si>
  <si>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</si>
  <si>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</si>
  <si>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</si>
  <si>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</si>
  <si>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</si>
  <si>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</si>
  <si>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</si>
  <si>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</si>
  <si>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</si>
  <si>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</si>
  <si>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</si>
  <si>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</si>
  <si>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</si>
  <si>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</si>
  <si>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</si>
  <si>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</si>
  <si>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</si>
  <si>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</si>
  <si>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</si>
  <si>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</si>
  <si>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</si>
  <si>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</si>
  <si>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</si>
  <si>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</si>
  <si>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</si>
  <si>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</si>
  <si>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</si>
  <si>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</si>
  <si>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</si>
  <si>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</si>
  <si>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</si>
  <si>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</si>
  <si>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</si>
  <si>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</si>
  <si>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</si>
  <si>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</si>
  <si>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</si>
  <si>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</si>
  <si>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</si>
  <si>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</si>
  <si>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</si>
  <si>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</si>
  <si>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</si>
  <si>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</si>
  <si>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</si>
  <si>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</si>
  <si>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</si>
  <si>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</si>
  <si>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</si>
  <si>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0.64</t>
  </si>
  <si>
    <t>日南市水道事業会計</t>
  </si>
  <si>
    <t>一般会計</t>
  </si>
  <si>
    <t>日南市国民健康保険特別会計</t>
  </si>
  <si>
    <t>日南市病院事業会計</t>
  </si>
  <si>
    <t>日南市公共下水道事業会計</t>
  </si>
  <si>
    <t>日南市介護保険特別会計</t>
  </si>
  <si>
    <t>日南市公設合併処理浄化槽特別会計</t>
  </si>
  <si>
    <t>日南市特定環境保全公共下水道事業会計</t>
  </si>
  <si>
    <t>その他会計（赤字）</t>
  </si>
  <si>
    <t>その他会計（黒字）</t>
  </si>
  <si>
    <t>-</t>
    <phoneticPr fontId="2"/>
  </si>
  <si>
    <t>-</t>
    <phoneticPr fontId="2"/>
  </si>
  <si>
    <t>*</t>
    <phoneticPr fontId="2"/>
  </si>
  <si>
    <t>日南串間広域不燃物処理組合</t>
    <rPh sb="0" eb="2">
      <t>ニチナン</t>
    </rPh>
    <rPh sb="2" eb="4">
      <t>クシマ</t>
    </rPh>
    <rPh sb="4" eb="6">
      <t>コウイキ</t>
    </rPh>
    <rPh sb="6" eb="9">
      <t>フネンブツ</t>
    </rPh>
    <rPh sb="9" eb="11">
      <t>ショリ</t>
    </rPh>
    <rPh sb="11" eb="13">
      <t>クミアイ</t>
    </rPh>
    <phoneticPr fontId="2"/>
  </si>
  <si>
    <t>-</t>
    <phoneticPr fontId="2"/>
  </si>
  <si>
    <t>日南市土地開発公社</t>
    <rPh sb="0" eb="3">
      <t>ニチナンシ</t>
    </rPh>
    <rPh sb="3" eb="5">
      <t>トチ</t>
    </rPh>
    <rPh sb="5" eb="7">
      <t>カイハツ</t>
    </rPh>
    <rPh sb="7" eb="9">
      <t>コウシャ</t>
    </rPh>
    <phoneticPr fontId="2"/>
  </si>
  <si>
    <t>ドリームランドはまゆう</t>
    <phoneticPr fontId="2"/>
  </si>
  <si>
    <t>北郷町温泉協会</t>
    <rPh sb="0" eb="3">
      <t>キタゴウチョウ</t>
    </rPh>
    <rPh sb="3" eb="5">
      <t>オンセン</t>
    </rPh>
    <rPh sb="5" eb="7">
      <t>キョウカイ</t>
    </rPh>
    <phoneticPr fontId="2"/>
  </si>
  <si>
    <t>-</t>
    <phoneticPr fontId="2"/>
  </si>
  <si>
    <t>-</t>
    <phoneticPr fontId="2"/>
  </si>
  <si>
    <t>宮崎県自治会館管理組合</t>
    <rPh sb="0" eb="3">
      <t>ミヤザキケン</t>
    </rPh>
    <rPh sb="3" eb="5">
      <t>ジチ</t>
    </rPh>
    <rPh sb="5" eb="7">
      <t>カイカン</t>
    </rPh>
    <rPh sb="7" eb="9">
      <t>カンリ</t>
    </rPh>
    <rPh sb="9" eb="11">
      <t>クミアイ</t>
    </rPh>
    <phoneticPr fontId="2"/>
  </si>
  <si>
    <t>-</t>
    <phoneticPr fontId="2"/>
  </si>
  <si>
    <t>-</t>
    <phoneticPr fontId="2"/>
  </si>
  <si>
    <t>宮崎県後期高齢者医療広域連合(普通会計)</t>
    <rPh sb="0" eb="3">
      <t>ミヤザキケン</t>
    </rPh>
    <rPh sb="3" eb="5">
      <t>コウキ</t>
    </rPh>
    <rPh sb="5" eb="8">
      <t>コウレイシャ</t>
    </rPh>
    <rPh sb="8" eb="10">
      <t>イリョウ</t>
    </rPh>
    <rPh sb="10" eb="12">
      <t>コウイキ</t>
    </rPh>
    <rPh sb="12" eb="14">
      <t>レンゴウ</t>
    </rPh>
    <rPh sb="15" eb="17">
      <t>フツウ</t>
    </rPh>
    <rPh sb="17" eb="19">
      <t>カイケイ</t>
    </rPh>
    <phoneticPr fontId="5"/>
  </si>
  <si>
    <t>宮崎県後期高齢者医療広域連合(事業会計)</t>
    <rPh sb="0" eb="3">
      <t>ミヤザキケン</t>
    </rPh>
    <rPh sb="3" eb="5">
      <t>コウキ</t>
    </rPh>
    <rPh sb="5" eb="8">
      <t>コウレイシャ</t>
    </rPh>
    <rPh sb="8" eb="10">
      <t>イリョウ</t>
    </rPh>
    <rPh sb="10" eb="12">
      <t>コウイキ</t>
    </rPh>
    <rPh sb="12" eb="14">
      <t>レンゴウ</t>
    </rPh>
    <rPh sb="15" eb="17">
      <t>ジギョウ</t>
    </rPh>
    <rPh sb="17" eb="19">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</si>
</sst>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58009</c:v>
                </c:pt>
                <c:pt idx="1">
                  <c:v>61882</c:v>
                </c:pt>
                <c:pt idx="2">
                  <c:v>47569</c:v>
                </c:pt>
                <c:pt idx="3">
                  <c:v>50880</c:v>
                </c:pt>
                <c:pt idx="4">
                  <c:v>63956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61316</c:v>
                </c:pt>
                <c:pt idx="1">
                  <c:v>60734</c:v>
                </c:pt>
                <c:pt idx="2">
                  <c:v>51225</c:v>
                </c:pt>
                <c:pt idx="3">
                  <c:v>57058</c:v>
                </c:pt>
                <c:pt idx="4">
                  <c:v>68982</c:v>
                </c:pt>
              </c:numCache>
            </c:numRef>
          </c:val>
          <c:smooth val="0"/>
        </c:ser>
        <c:dLbls>
          <c:showLegendKey val="0"/>
          <c:showVal val="0"/>
          <c:showCatName val="0"/>
          <c:showSerName val="0"/>
          <c:showPercent val="0"/>
          <c:showBubbleSize val="0"/>
        </c:dLbls>
        <c:marker val="1"/>
        <c:smooth val="0"/>
        <c:axId val="172413696"/>
        <c:axId val="172415616"/>
      </c:lineChart>
      <c:catAx>
        <c:axId val="1724136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415616"/>
        <c:crosses val="autoZero"/>
        <c:auto val="1"/>
        <c:lblAlgn val="ctr"/>
        <c:lblOffset val="100"/>
        <c:tickLblSkip val="1"/>
        <c:tickMarkSkip val="1"/>
        <c:noMultiLvlLbl val="0"/>
      </c:catAx>
      <c:valAx>
        <c:axId val="1724156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24136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2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2.6</c:v>
                </c:pt>
                <c:pt idx="1">
                  <c:v>4.21</c:v>
                </c:pt>
                <c:pt idx="2">
                  <c:v>4.4000000000000004</c:v>
                </c:pt>
                <c:pt idx="3">
                  <c:v>3.74</c:v>
                </c:pt>
                <c:pt idx="4">
                  <c:v>4.62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7.48</c:v>
                </c:pt>
                <c:pt idx="1">
                  <c:v>9.7799999999999994</c:v>
                </c:pt>
                <c:pt idx="2">
                  <c:v>12.12</c:v>
                </c:pt>
                <c:pt idx="3">
                  <c:v>12.3</c:v>
                </c:pt>
                <c:pt idx="4">
                  <c:v>13.34</c:v>
                </c:pt>
              </c:numCache>
            </c:numRef>
          </c:val>
        </c:ser>
        <c:dLbls>
          <c:showLegendKey val="0"/>
          <c:showVal val="0"/>
          <c:showCatName val="0"/>
          <c:showSerName val="0"/>
          <c:showPercent val="0"/>
          <c:showBubbleSize val="0"/>
        </c:dLbls>
        <c:gapWidth val="250"/>
        <c:overlap val="100"/>
        <c:axId val="175398272"/>
        <c:axId val="175408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2.35</c:v>
                </c:pt>
                <c:pt idx="1">
                  <c:v>4.24</c:v>
                </c:pt>
                <c:pt idx="2">
                  <c:v>2.2599999999999998</c:v>
                </c:pt>
                <c:pt idx="3">
                  <c:v>-0.64</c:v>
                </c:pt>
                <c:pt idx="4">
                  <c:v>1.82</c:v>
                </c:pt>
              </c:numCache>
            </c:numRef>
          </c:val>
          <c:smooth val="0"/>
        </c:ser>
        <c:dLbls>
          <c:showLegendKey val="0"/>
          <c:showVal val="0"/>
          <c:showCatName val="0"/>
          <c:showSerName val="0"/>
          <c:showPercent val="0"/>
          <c:showBubbleSize val="0"/>
        </c:dLbls>
        <c:marker val="1"/>
        <c:smooth val="0"/>
        <c:axId val="175398272"/>
        <c:axId val="175408640"/>
      </c:lineChart>
      <c:catAx>
        <c:axId val="1753982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5408640"/>
        <c:crosses val="autoZero"/>
        <c:auto val="1"/>
        <c:lblAlgn val="ctr"/>
        <c:lblOffset val="100"/>
        <c:tickLblSkip val="1"/>
        <c:tickMarkSkip val="1"/>
        <c:noMultiLvlLbl val="0"/>
      </c:catAx>
      <c:valAx>
        <c:axId val="175408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3982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9"/>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0.19</c:v>
                </c:pt>
                <c:pt idx="2">
                  <c:v>#N/A</c:v>
                </c:pt>
                <c:pt idx="3">
                  <c:v>0.1</c:v>
                </c:pt>
                <c:pt idx="4">
                  <c:v>#N/A</c:v>
                </c:pt>
                <c:pt idx="5">
                  <c:v>0.14000000000000001</c:v>
                </c:pt>
                <c:pt idx="6">
                  <c:v>#N/A</c:v>
                </c:pt>
                <c:pt idx="7">
                  <c:v>0.12</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日南市特定環境保全公共下水道事業会計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0.05</c:v>
                </c:pt>
                <c:pt idx="2">
                  <c:v>#N/A</c:v>
                </c:pt>
                <c:pt idx="3">
                  <c:v>0.06</c:v>
                </c:pt>
                <c:pt idx="4">
                  <c:v>#N/A</c:v>
                </c:pt>
                <c:pt idx="5">
                  <c:v>0.09</c:v>
                </c:pt>
                <c:pt idx="6">
                  <c:v>#N/A</c:v>
                </c:pt>
                <c:pt idx="7">
                  <c:v>0.1</c:v>
                </c:pt>
                <c:pt idx="8">
                  <c:v>#N/A</c:v>
                </c:pt>
                <c:pt idx="9">
                  <c:v>0.13</c:v>
                </c:pt>
              </c:numCache>
            </c:numRef>
          </c:val>
        </c:ser>
        <c:ser>
          <c:idx val="3"/>
          <c:order val="3"/>
          <c:tx>
            <c:strRef>
              <c:f>データシート!$A$30</c:f>
              <c:strCache>
                <c:ptCount val="1"/>
                <c:pt idx="0">
                  <c:v>日南市公設合併処理浄化槽特別会計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0.15</c:v>
                </c:pt>
              </c:numCache>
            </c:numRef>
          </c:val>
        </c:ser>
        <c:ser>
          <c:idx val="4"/>
          <c:order val="4"/>
          <c:tx>
            <c:strRef>
              <c:f>データシート!$A$31</c:f>
              <c:strCache>
                <c:ptCount val="1"/>
                <c:pt idx="0">
                  <c:v>日南市介護保険特別会計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0.33</c:v>
                </c:pt>
                <c:pt idx="2">
                  <c:v>#N/A</c:v>
                </c:pt>
                <c:pt idx="3">
                  <c:v>0.36</c:v>
                </c:pt>
                <c:pt idx="4">
                  <c:v>#N/A</c:v>
                </c:pt>
                <c:pt idx="5">
                  <c:v>0.24</c:v>
                </c:pt>
                <c:pt idx="6">
                  <c:v>#N/A</c:v>
                </c:pt>
                <c:pt idx="7">
                  <c:v>0.3</c:v>
                </c:pt>
                <c:pt idx="8">
                  <c:v>#N/A</c:v>
                </c:pt>
                <c:pt idx="9">
                  <c:v>0.41</c:v>
                </c:pt>
              </c:numCache>
            </c:numRef>
          </c:val>
        </c:ser>
        <c:ser>
          <c:idx val="5"/>
          <c:order val="5"/>
          <c:tx>
            <c:strRef>
              <c:f>データシート!$A$32</c:f>
              <c:strCache>
                <c:ptCount val="1"/>
                <c:pt idx="0">
                  <c:v>日南市公共下水道事業会計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0.59</c:v>
                </c:pt>
                <c:pt idx="2">
                  <c:v>#N/A</c:v>
                </c:pt>
                <c:pt idx="3">
                  <c:v>0.65</c:v>
                </c:pt>
                <c:pt idx="4">
                  <c:v>#N/A</c:v>
                </c:pt>
                <c:pt idx="5">
                  <c:v>0.72</c:v>
                </c:pt>
                <c:pt idx="6">
                  <c:v>#N/A</c:v>
                </c:pt>
                <c:pt idx="7">
                  <c:v>0.95</c:v>
                </c:pt>
                <c:pt idx="8">
                  <c:v>#N/A</c:v>
                </c:pt>
                <c:pt idx="9">
                  <c:v>1.04</c:v>
                </c:pt>
              </c:numCache>
            </c:numRef>
          </c:val>
        </c:ser>
        <c:ser>
          <c:idx val="6"/>
          <c:order val="6"/>
          <c:tx>
            <c:strRef>
              <c:f>データシート!$A$33</c:f>
              <c:strCache>
                <c:ptCount val="1"/>
                <c:pt idx="0">
                  <c:v>日南市病院事業会計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1.59</c:v>
                </c:pt>
                <c:pt idx="2">
                  <c:v>#N/A</c:v>
                </c:pt>
                <c:pt idx="3">
                  <c:v>1.49</c:v>
                </c:pt>
                <c:pt idx="4">
                  <c:v>#N/A</c:v>
                </c:pt>
                <c:pt idx="5">
                  <c:v>1.56</c:v>
                </c:pt>
                <c:pt idx="6">
                  <c:v>#N/A</c:v>
                </c:pt>
                <c:pt idx="7">
                  <c:v>1.84</c:v>
                </c:pt>
                <c:pt idx="8">
                  <c:v>#N/A</c:v>
                </c:pt>
                <c:pt idx="9">
                  <c:v>1.52</c:v>
                </c:pt>
              </c:numCache>
            </c:numRef>
          </c:val>
        </c:ser>
        <c:ser>
          <c:idx val="7"/>
          <c:order val="7"/>
          <c:tx>
            <c:strRef>
              <c:f>データシート!$A$34</c:f>
              <c:strCache>
                <c:ptCount val="1"/>
                <c:pt idx="0">
                  <c:v>日南市国民健康保険特別会計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4.01</c:v>
                </c:pt>
                <c:pt idx="2">
                  <c:v>#N/A</c:v>
                </c:pt>
                <c:pt idx="3">
                  <c:v>3.85</c:v>
                </c:pt>
                <c:pt idx="4">
                  <c:v>#N/A</c:v>
                </c:pt>
                <c:pt idx="5">
                  <c:v>3.05</c:v>
                </c:pt>
                <c:pt idx="6">
                  <c:v>#N/A</c:v>
                </c:pt>
                <c:pt idx="7">
                  <c:v>3.4</c:v>
                </c:pt>
                <c:pt idx="8">
                  <c:v>#N/A</c:v>
                </c:pt>
                <c:pt idx="9">
                  <c:v>4.1399999999999997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2.6</c:v>
                </c:pt>
                <c:pt idx="2">
                  <c:v>#N/A</c:v>
                </c:pt>
                <c:pt idx="3">
                  <c:v>4.21</c:v>
                </c:pt>
                <c:pt idx="4">
                  <c:v>#N/A</c:v>
                </c:pt>
                <c:pt idx="5">
                  <c:v>4.4000000000000004</c:v>
                </c:pt>
                <c:pt idx="6">
                  <c:v>#N/A</c:v>
                </c:pt>
                <c:pt idx="7">
                  <c:v>3.74</c:v>
                </c:pt>
                <c:pt idx="8">
                  <c:v>#N/A</c:v>
                </c:pt>
                <c:pt idx="9">
                  <c:v>4.62</c:v>
                </c:pt>
              </c:numCache>
            </c:numRef>
          </c:val>
        </c:ser>
        <c:ser>
          <c:idx val="9"/>
          <c:order val="9"/>
          <c:tx>
            <c:strRef>
              <c:f>データシート!$A$36</c:f>
              <c:strCache>
                <c:ptCount val="1"/>
                <c:pt idx="0">
                  <c:v>日南市水道事業会計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5.13</c:v>
                </c:pt>
                <c:pt idx="2">
                  <c:v>#N/A</c:v>
                </c:pt>
                <c:pt idx="3">
                  <c:v>5.75</c:v>
                </c:pt>
                <c:pt idx="4">
                  <c:v>#N/A</c:v>
                </c:pt>
                <c:pt idx="5">
                  <c:v>7.33</c:v>
                </c:pt>
                <c:pt idx="6">
                  <c:v>#N/A</c:v>
                </c:pt>
                <c:pt idx="7">
                  <c:v>8.4600000000000009</c:v>
                </c:pt>
                <c:pt idx="8">
                  <c:v>#N/A</c:v>
                </c:pt>
                <c:pt idx="9">
                  <c:v>8.7200000000000006</c:v>
                </c:pt>
              </c:numCache>
            </c:numRef>
          </c:val>
        </c:ser>
        <c:dLbls>
          <c:showLegendKey val="0"/>
          <c:showVal val="0"/>
          <c:showCatName val="0"/>
          <c:showSerName val="0"/>
          <c:showPercent val="0"/>
          <c:showBubbleSize val="0"/>
        </c:dLbls>
        <c:gapWidth val="150"/>
        <c:overlap val="100"/>
        <c:axId val="175564288"/>
        <c:axId val="175565824"/>
      </c:barChart>
      <c:catAx>
        <c:axId val="17556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565824"/>
        <c:crosses val="autoZero"/>
        <c:auto val="1"/>
        <c:lblAlgn val="ctr"/>
        <c:lblOffset val="100"/>
        <c:tickLblSkip val="1"/>
        <c:tickMarkSkip val="1"/>
        <c:noMultiLvlLbl val="0"/>
      </c:catAx>
      <c:valAx>
        <c:axId val="175565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5642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83E-2"/>
          <c:y val="8.7976539589442848E-2"/>
          <c:w val="0.903563171368441"/>
          <c:h val="0.63929618768328622"/>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2793</c:v>
                </c:pt>
                <c:pt idx="5">
                  <c:v>2772</c:v>
                </c:pt>
                <c:pt idx="8">
                  <c:v>2747</c:v>
                </c:pt>
                <c:pt idx="11">
                  <c:v>2750</c:v>
                </c:pt>
                <c:pt idx="14">
                  <c:v>2648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25</c:v>
                </c:pt>
                <c:pt idx="3">
                  <c:v>23</c:v>
                </c:pt>
                <c:pt idx="6">
                  <c:v>24</c:v>
                </c:pt>
                <c:pt idx="9">
                  <c:v>18</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183</c:v>
                </c:pt>
                <c:pt idx="3">
                  <c:v>175</c:v>
                </c:pt>
                <c:pt idx="6">
                  <c:v>126</c:v>
                </c:pt>
                <c:pt idx="9">
                  <c:v>56</c:v>
                </c:pt>
                <c:pt idx="12">
                  <c:v>55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691</c:v>
                </c:pt>
                <c:pt idx="3">
                  <c:v>681</c:v>
                </c:pt>
                <c:pt idx="6">
                  <c:v>661</c:v>
                </c:pt>
                <c:pt idx="9">
                  <c:v>629</c:v>
                </c:pt>
                <c:pt idx="12">
                  <c:v>640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3993</c:v>
                </c:pt>
                <c:pt idx="3">
                  <c:v>3935</c:v>
                </c:pt>
                <c:pt idx="6">
                  <c:v>3916</c:v>
                </c:pt>
                <c:pt idx="9">
                  <c:v>3794</c:v>
                </c:pt>
                <c:pt idx="12">
                  <c:v>3561</c:v>
                </c:pt>
              </c:numCache>
            </c:numRef>
          </c:val>
        </c:ser>
        <c:dLbls>
          <c:showLegendKey val="0"/>
          <c:showVal val="0"/>
          <c:showCatName val="0"/>
          <c:showSerName val="0"/>
          <c:showPercent val="0"/>
          <c:showBubbleSize val="0"/>
        </c:dLbls>
        <c:gapWidth val="100"/>
        <c:overlap val="100"/>
        <c:axId val="175690496"/>
        <c:axId val="1756924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2099</c:v>
                </c:pt>
                <c:pt idx="2">
                  <c:v>#N/A</c:v>
                </c:pt>
                <c:pt idx="3">
                  <c:v>#N/A</c:v>
                </c:pt>
                <c:pt idx="4">
                  <c:v>2042</c:v>
                </c:pt>
                <c:pt idx="5">
                  <c:v>#N/A</c:v>
                </c:pt>
                <c:pt idx="6">
                  <c:v>#N/A</c:v>
                </c:pt>
                <c:pt idx="7">
                  <c:v>1980</c:v>
                </c:pt>
                <c:pt idx="8">
                  <c:v>#N/A</c:v>
                </c:pt>
                <c:pt idx="9">
                  <c:v>#N/A</c:v>
                </c:pt>
                <c:pt idx="10">
                  <c:v>1747</c:v>
                </c:pt>
                <c:pt idx="11">
                  <c:v>#N/A</c:v>
                </c:pt>
                <c:pt idx="12">
                  <c:v>#N/A</c:v>
                </c:pt>
                <c:pt idx="13">
                  <c:v>1622</c:v>
                </c:pt>
                <c:pt idx="14">
                  <c:v>#N/A</c:v>
                </c:pt>
              </c:numCache>
            </c:numRef>
          </c:val>
          <c:smooth val="0"/>
        </c:ser>
        <c:dLbls>
          <c:showLegendKey val="0"/>
          <c:showVal val="0"/>
          <c:showCatName val="0"/>
          <c:showSerName val="0"/>
          <c:showPercent val="0"/>
          <c:showBubbleSize val="0"/>
        </c:dLbls>
        <c:marker val="1"/>
        <c:smooth val="0"/>
        <c:axId val="175690496"/>
        <c:axId val="175692416"/>
      </c:lineChart>
      <c:catAx>
        <c:axId val="175690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5692416"/>
        <c:crosses val="autoZero"/>
        <c:auto val="1"/>
        <c:lblAlgn val="ctr"/>
        <c:lblOffset val="100"/>
        <c:tickLblSkip val="1"/>
        <c:tickMarkSkip val="1"/>
        <c:noMultiLvlLbl val="0"/>
      </c:catAx>
      <c:valAx>
        <c:axId val="1756924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90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84"/>
          <c:h val="0.58918212773855261"/>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25327</c:v>
                </c:pt>
                <c:pt idx="5">
                  <c:v>25225</c:v>
                </c:pt>
                <c:pt idx="8">
                  <c:v>24505</c:v>
                </c:pt>
                <c:pt idx="11">
                  <c:v>24703</c:v>
                </c:pt>
                <c:pt idx="14">
                  <c:v>24644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1558</c:v>
                </c:pt>
                <c:pt idx="5">
                  <c:v>1362</c:v>
                </c:pt>
                <c:pt idx="8">
                  <c:v>1267</c:v>
                </c:pt>
                <c:pt idx="11">
                  <c:v>1301</c:v>
                </c:pt>
                <c:pt idx="14">
                  <c:v>1288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4171</c:v>
                </c:pt>
                <c:pt idx="5">
                  <c:v>4297</c:v>
                </c:pt>
                <c:pt idx="8">
                  <c:v>4716</c:v>
                </c:pt>
                <c:pt idx="11">
                  <c:v>4529</c:v>
                </c:pt>
                <c:pt idx="14">
                  <c:v>4748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6307</c:v>
                </c:pt>
                <c:pt idx="3">
                  <c:v>6391</c:v>
                </c:pt>
                <c:pt idx="6">
                  <c:v>6425</c:v>
                </c:pt>
                <c:pt idx="9">
                  <c:v>6447</c:v>
                </c:pt>
                <c:pt idx="12">
                  <c:v>6146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596</c:v>
                </c:pt>
                <c:pt idx="3">
                  <c:v>424</c:v>
                </c:pt>
                <c:pt idx="6">
                  <c:v>302</c:v>
                </c:pt>
                <c:pt idx="9">
                  <c:v>245</c:v>
                </c:pt>
                <c:pt idx="12">
                  <c:v>196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9544</c:v>
                </c:pt>
                <c:pt idx="3">
                  <c:v>9764</c:v>
                </c:pt>
                <c:pt idx="6">
                  <c:v>9661</c:v>
                </c:pt>
                <c:pt idx="9">
                  <c:v>9546</c:v>
                </c:pt>
                <c:pt idx="12">
                  <c:v>7933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98</c:v>
                </c:pt>
                <c:pt idx="3">
                  <c:v>93</c:v>
                </c:pt>
                <c:pt idx="6">
                  <c:v>76</c:v>
                </c:pt>
                <c:pt idx="9">
                  <c:v>72</c:v>
                </c:pt>
                <c:pt idx="12">
                  <c:v>72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33928</c:v>
                </c:pt>
                <c:pt idx="3">
                  <c:v>33250</c:v>
                </c:pt>
                <c:pt idx="6">
                  <c:v>32139</c:v>
                </c:pt>
                <c:pt idx="9">
                  <c:v>31546</c:v>
                </c:pt>
                <c:pt idx="12">
                  <c:v>31512</c:v>
                </c:pt>
              </c:numCache>
            </c:numRef>
          </c:val>
        </c:ser>
        <c:dLbls>
          <c:showLegendKey val="0"/>
          <c:showVal val="0"/>
          <c:showCatName val="0"/>
          <c:showSerName val="0"/>
          <c:showPercent val="0"/>
          <c:showBubbleSize val="0"/>
        </c:dLbls>
        <c:gapWidth val="100"/>
        <c:overlap val="100"/>
        <c:axId val="175612672"/>
        <c:axId val="17561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19416</c:v>
                </c:pt>
                <c:pt idx="2">
                  <c:v>#N/A</c:v>
                </c:pt>
                <c:pt idx="3">
                  <c:v>#N/A</c:v>
                </c:pt>
                <c:pt idx="4">
                  <c:v>19037</c:v>
                </c:pt>
                <c:pt idx="5">
                  <c:v>#N/A</c:v>
                </c:pt>
                <c:pt idx="6">
                  <c:v>#N/A</c:v>
                </c:pt>
                <c:pt idx="7">
                  <c:v>18116</c:v>
                </c:pt>
                <c:pt idx="8">
                  <c:v>#N/A</c:v>
                </c:pt>
                <c:pt idx="9">
                  <c:v>#N/A</c:v>
                </c:pt>
                <c:pt idx="10">
                  <c:v>17322</c:v>
                </c:pt>
                <c:pt idx="11">
                  <c:v>#N/A</c:v>
                </c:pt>
                <c:pt idx="12">
                  <c:v>#N/A</c:v>
                </c:pt>
                <c:pt idx="13">
                  <c:v>15178</c:v>
                </c:pt>
                <c:pt idx="14">
                  <c:v>#N/A</c:v>
                </c:pt>
              </c:numCache>
            </c:numRef>
          </c:val>
          <c:smooth val="0"/>
        </c:ser>
        <c:dLbls>
          <c:showLegendKey val="0"/>
          <c:showVal val="0"/>
          <c:showCatName val="0"/>
          <c:showSerName val="0"/>
          <c:showPercent val="0"/>
          <c:showBubbleSize val="0"/>
        </c:dLbls>
        <c:marker val="1"/>
        <c:smooth val="0"/>
        <c:axId val="175612672"/>
        <c:axId val="175614592"/>
      </c:lineChart>
      <c:catAx>
        <c:axId val="175612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5614592"/>
        <c:crosses val="autoZero"/>
        <c:auto val="1"/>
        <c:lblAlgn val="ctr"/>
        <c:lblOffset val="100"/>
        <c:tickLblSkip val="1"/>
        <c:tickMarkSkip val="1"/>
        <c:noMultiLvlLbl val="0"/>
      </c:catAx>
      <c:valAx>
        <c:axId val="17561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5612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57,324
56,963
536.12
28,730,157
27,905,308
744,862
16,137,238
31,511,750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111.3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182/198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人口減少や少子高齢化に歯止めがかからないことに加え、依然として続く厳しい経済状況により、財政基盤が弱く、類似団体平均を大きく下回っている。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そのため、退職者不補充等による職員数の削減等の行財政改革を行い、地方税の徴収業務の強化に取り組む。</a:t>
          </a:r>
          <a:endParaRPr kumimoji="1" lang="en-US" altLang="ja-JP" sz="1300" b="0" i="0" baseline="0">
            <a:solidFill>
              <a:schemeClr val="dk1"/>
            </a:solidFill>
            <a:latin typeface="ＭＳ Ｐゴシック"/>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79375</xdr:rowOff>
    </xdr:from>
    <xdr:to>
      <xdr:col>7</xdr:col>
      <xdr:colOff>152400</xdr:colOff>
      <xdr:row>44</xdr:row>
      <xdr:rowOff>124883</xdr:rowOff>
    </xdr:to>
    <xdr:cxnSp macro="">
      <xdr:nvCxnSpPr>
        <xdr:cNvPr id="63" name="直線コネクタ 62"/>
        <xdr:cNvCxnSpPr/>
      </xdr:nvCxnSpPr>
      <xdr:spPr>
        <a:xfrm flipV="1">
          <a:off x="4953000" y="6080125"/>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96960</xdr:rowOff>
    </xdr:from>
    <xdr:ext cx="762000" cy="259045"/>
    <xdr:sp macro="" textlink="">
      <xdr:nvSpPr>
        <xdr:cNvPr id="64" name="財政力最小値テキスト"/>
        <xdr:cNvSpPr txBox="1"/>
      </xdr:nvSpPr>
      <xdr:spPr>
        <a:xfrm>
          <a:off x="5041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44</xdr:row>
      <xdr:rowOff>124883</xdr:rowOff>
    </xdr:from>
    <xdr:to>
      <xdr:col>7</xdr:col>
      <xdr:colOff>241300</xdr:colOff>
      <xdr:row>44</xdr:row>
      <xdr:rowOff>124883</xdr:rowOff>
    </xdr:to>
    <xdr:cxnSp macro="">
      <xdr:nvCxnSpPr>
        <xdr:cNvPr id="65" name="直線コネクタ 64"/>
        <xdr:cNvCxnSpPr/>
      </xdr:nvCxnSpPr>
      <xdr:spPr>
        <a:xfrm>
          <a:off x="4864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165752</xdr:rowOff>
    </xdr:from>
    <xdr:ext cx="762000" cy="259045"/>
    <xdr:sp macro="" textlink="">
      <xdr:nvSpPr>
        <xdr:cNvPr id="66" name="財政力最大値テキスト"/>
        <xdr:cNvSpPr txBox="1"/>
      </xdr:nvSpPr>
      <xdr:spPr>
        <a:xfrm>
          <a:off x="5041900" y="582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79375</xdr:rowOff>
    </xdr:from>
    <xdr:to>
      <xdr:col>7</xdr:col>
      <xdr:colOff>241300</xdr:colOff>
      <xdr:row>35</xdr:row>
      <xdr:rowOff>79375</xdr:rowOff>
    </xdr:to>
    <xdr:cxnSp macro="">
      <xdr:nvCxnSpPr>
        <xdr:cNvPr id="67" name="直線コネクタ 66"/>
        <xdr:cNvCxnSpPr/>
      </xdr:nvCxnSpPr>
      <xdr:spPr>
        <a:xfrm>
          <a:off x="4864100" y="608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95250</xdr:rowOff>
    </xdr:to>
    <xdr:cxnSp macro="">
      <xdr:nvCxnSpPr>
        <xdr:cNvPr id="68" name="直線コネクタ 67"/>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32402</xdr:rowOff>
    </xdr:from>
    <xdr:ext cx="762000" cy="259045"/>
    <xdr:sp macro="" textlink="">
      <xdr:nvSpPr>
        <xdr:cNvPr id="69" name="財政力平均値テキスト"/>
        <xdr:cNvSpPr txBox="1"/>
      </xdr:nvSpPr>
      <xdr:spPr>
        <a:xfrm>
          <a:off x="5041900" y="6718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15875</xdr:rowOff>
    </xdr:from>
    <xdr:to>
      <xdr:col>7</xdr:col>
      <xdr:colOff>203200</xdr:colOff>
      <xdr:row>40</xdr:row>
      <xdr:rowOff>117475</xdr:rowOff>
    </xdr:to>
    <xdr:sp macro="" textlink="">
      <xdr:nvSpPr>
        <xdr:cNvPr id="70" name="フローチャート : 判断 69"/>
        <xdr:cNvSpPr/>
      </xdr:nvSpPr>
      <xdr:spPr>
        <a:xfrm>
          <a:off x="4902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95250</xdr:rowOff>
    </xdr:from>
    <xdr:to>
      <xdr:col>6</xdr:col>
      <xdr:colOff>0</xdr:colOff>
      <xdr:row>43</xdr:row>
      <xdr:rowOff>95250</xdr:rowOff>
    </xdr:to>
    <xdr:cxnSp macro="">
      <xdr:nvCxnSpPr>
        <xdr:cNvPr id="71" name="直線コネクタ 70"/>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75142</xdr:rowOff>
    </xdr:from>
    <xdr:to>
      <xdr:col>4</xdr:col>
      <xdr:colOff>482600</xdr:colOff>
      <xdr:row>43</xdr:row>
      <xdr:rowOff>95250</xdr:rowOff>
    </xdr:to>
    <xdr:cxnSp macro="">
      <xdr:nvCxnSpPr>
        <xdr:cNvPr id="74" name="直線コネクタ 73"/>
        <xdr:cNvCxnSpPr/>
      </xdr:nvCxnSpPr>
      <xdr:spPr>
        <a:xfrm>
          <a:off x="2336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87435</xdr:rowOff>
    </xdr:from>
    <xdr:ext cx="762000" cy="259045"/>
    <xdr:sp macro="" textlink="">
      <xdr:nvSpPr>
        <xdr:cNvPr id="76" name="テキスト ボックス 75"/>
        <xdr:cNvSpPr txBox="1"/>
      </xdr:nvSpPr>
      <xdr:spPr>
        <a:xfrm>
          <a:off x="2844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55033</xdr:rowOff>
    </xdr:from>
    <xdr:to>
      <xdr:col>3</xdr:col>
      <xdr:colOff>279400</xdr:colOff>
      <xdr:row>43</xdr:row>
      <xdr:rowOff>75142</xdr:rowOff>
    </xdr:to>
    <xdr:cxnSp macro="">
      <xdr:nvCxnSpPr>
        <xdr:cNvPr id="77" name="直線コネクタ 76"/>
        <xdr:cNvCxnSpPr/>
      </xdr:nvCxnSpPr>
      <xdr:spPr>
        <a:xfrm>
          <a:off x="1447800" y="74273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56092</xdr:rowOff>
    </xdr:from>
    <xdr:to>
      <xdr:col>3</xdr:col>
      <xdr:colOff>330200</xdr:colOff>
      <xdr:row>40</xdr:row>
      <xdr:rowOff>157692</xdr:rowOff>
    </xdr:to>
    <xdr:sp macro="" textlink="">
      <xdr:nvSpPr>
        <xdr:cNvPr id="78" name="フローチャート : 判断 77"/>
        <xdr:cNvSpPr/>
      </xdr:nvSpPr>
      <xdr:spPr>
        <a:xfrm>
          <a:off x="2286000" y="691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167869</xdr:rowOff>
    </xdr:from>
    <xdr:ext cx="762000" cy="259045"/>
    <xdr:sp macro="" textlink="">
      <xdr:nvSpPr>
        <xdr:cNvPr id="79" name="テキスト ボックス 78"/>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167217</xdr:rowOff>
    </xdr:from>
    <xdr:to>
      <xdr:col>2</xdr:col>
      <xdr:colOff>127000</xdr:colOff>
      <xdr:row>40</xdr:row>
      <xdr:rowOff>97367</xdr:rowOff>
    </xdr:to>
    <xdr:sp macro="" textlink="">
      <xdr:nvSpPr>
        <xdr:cNvPr id="80" name="フローチャート : 判断 79"/>
        <xdr:cNvSpPr/>
      </xdr:nvSpPr>
      <xdr:spPr>
        <a:xfrm>
          <a:off x="1397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107544</xdr:rowOff>
    </xdr:from>
    <xdr:ext cx="762000" cy="259045"/>
    <xdr:sp macro="" textlink="">
      <xdr:nvSpPr>
        <xdr:cNvPr id="81" name="テキスト ボックス 80"/>
        <xdr:cNvSpPr txBox="1"/>
      </xdr:nvSpPr>
      <xdr:spPr>
        <a:xfrm>
          <a:off x="1066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44450</xdr:rowOff>
    </xdr:from>
    <xdr:to>
      <xdr:col>6</xdr:col>
      <xdr:colOff>50800</xdr:colOff>
      <xdr:row>43</xdr:row>
      <xdr:rowOff>146050</xdr:rowOff>
    </xdr:to>
    <xdr:sp macro="" textlink="">
      <xdr:nvSpPr>
        <xdr:cNvPr id="89" name="円/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130827</xdr:rowOff>
    </xdr:from>
    <xdr:ext cx="736600" cy="259045"/>
    <xdr:sp macro="" textlink="">
      <xdr:nvSpPr>
        <xdr:cNvPr id="90" name="テキスト ボックス 89"/>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44450</xdr:rowOff>
    </xdr:from>
    <xdr:to>
      <xdr:col>4</xdr:col>
      <xdr:colOff>533400</xdr:colOff>
      <xdr:row>43</xdr:row>
      <xdr:rowOff>146050</xdr:rowOff>
    </xdr:to>
    <xdr:sp macro="" textlink="">
      <xdr:nvSpPr>
        <xdr:cNvPr id="91" name="円/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130827</xdr:rowOff>
    </xdr:from>
    <xdr:ext cx="762000" cy="259045"/>
    <xdr:sp macro="" textlink="">
      <xdr:nvSpPr>
        <xdr:cNvPr id="92" name="テキスト ボックス 91"/>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3" name="円/楕円 92"/>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4" name="テキスト ボックス 93"/>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95" name="円/楕円 94"/>
        <xdr:cNvSpPr/>
      </xdr:nvSpPr>
      <xdr:spPr>
        <a:xfrm>
          <a:off x="1397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96" name="テキスト ボックス 95"/>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164/198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前年度に比べ</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改善したものの、依然として</a:t>
          </a:r>
          <a:r>
            <a:rPr lang="ja-JP" altLang="ja-JP" sz="1100" b="0" i="0" baseline="0">
              <a:solidFill>
                <a:schemeClr val="dk1"/>
              </a:solidFill>
              <a:latin typeface="+mn-lt"/>
              <a:ea typeface="+mn-ea"/>
              <a:cs typeface="+mn-cs"/>
            </a:rPr>
            <a:t>類似団体平均を上回って</a:t>
          </a:r>
          <a:r>
            <a:rPr lang="ja-JP" altLang="en-US" sz="1100" b="0" i="0" baseline="0">
              <a:solidFill>
                <a:schemeClr val="dk1"/>
              </a:solidFill>
              <a:latin typeface="+mn-lt"/>
              <a:ea typeface="+mn-ea"/>
              <a:cs typeface="+mn-cs"/>
            </a:rPr>
            <a:t>いる。</a:t>
          </a:r>
          <a:r>
            <a:rPr lang="ja-JP" altLang="ja-JP" sz="1100" b="0" i="0" baseline="0">
              <a:solidFill>
                <a:schemeClr val="dk1"/>
              </a:solidFill>
              <a:latin typeface="+mn-lt"/>
              <a:ea typeface="+mn-ea"/>
              <a:cs typeface="+mn-cs"/>
            </a:rPr>
            <a:t>主な要因としては、市税及び地方特例交付金の減によるものである。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今後も、財政構造の弾力性回復のため、事務事業の見直しなどの行財政改革の着実な実行はもとより、市税をはじめとした自主財源の確保や経常経費の抑制に努めていく。</a:t>
          </a:r>
          <a:endParaRPr lang="ja-JP" altLang="ja-JP" sz="1400"/>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76200</xdr:rowOff>
    </xdr:from>
    <xdr:to>
      <xdr:col>7</xdr:col>
      <xdr:colOff>152400</xdr:colOff>
      <xdr:row>66</xdr:row>
      <xdr:rowOff>167005</xdr:rowOff>
    </xdr:to>
    <xdr:cxnSp macro="">
      <xdr:nvCxnSpPr>
        <xdr:cNvPr id="126" name="直線コネクタ 125"/>
        <xdr:cNvCxnSpPr/>
      </xdr:nvCxnSpPr>
      <xdr:spPr>
        <a:xfrm flipV="1">
          <a:off x="4953000" y="10191750"/>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139082</xdr:rowOff>
    </xdr:from>
    <xdr:ext cx="762000" cy="259045"/>
    <xdr:sp macro="" textlink="">
      <xdr:nvSpPr>
        <xdr:cNvPr id="127" name="財政構造の弾力性最小値テキスト"/>
        <xdr:cNvSpPr txBox="1"/>
      </xdr:nvSpPr>
      <xdr:spPr>
        <a:xfrm>
          <a:off x="5041900" y="1145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107.1</a:t>
          </a:r>
          <a:endParaRPr kumimoji="1" lang="ja-JP" altLang="en-US" sz="1000" b="1">
            <a:latin typeface="ＭＳ Ｐゴシック"/>
          </a:endParaRPr>
        </a:p>
      </xdr:txBody>
    </xdr:sp>
    <xdr:clientData/>
  </xdr:oneCellAnchor>
  <xdr:twoCellAnchor>
    <xdr:from>
      <xdr:col>7</xdr:col>
      <xdr:colOff>63500</xdr:colOff>
      <xdr:row>66</xdr:row>
      <xdr:rowOff>167005</xdr:rowOff>
    </xdr:from>
    <xdr:to>
      <xdr:col>7</xdr:col>
      <xdr:colOff>241300</xdr:colOff>
      <xdr:row>66</xdr:row>
      <xdr:rowOff>167005</xdr:rowOff>
    </xdr:to>
    <xdr:cxnSp macro="">
      <xdr:nvCxnSpPr>
        <xdr:cNvPr id="128" name="直線コネクタ 127"/>
        <xdr:cNvCxnSpPr/>
      </xdr:nvCxnSpPr>
      <xdr:spPr>
        <a:xfrm>
          <a:off x="4864100" y="1148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162577</xdr:rowOff>
    </xdr:from>
    <xdr:ext cx="762000" cy="259045"/>
    <xdr:sp macro="" textlink="">
      <xdr:nvSpPr>
        <xdr:cNvPr id="129" name="財政構造の弾力性最大値テキスト"/>
        <xdr:cNvSpPr txBox="1"/>
      </xdr:nvSpPr>
      <xdr:spPr>
        <a:xfrm>
          <a:off x="50419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75.0</a:t>
          </a:r>
          <a:endParaRPr kumimoji="1" lang="ja-JP" altLang="en-US" sz="1000" b="1">
            <a:latin typeface="ＭＳ Ｐゴシック"/>
          </a:endParaRPr>
        </a:p>
      </xdr:txBody>
    </xdr:sp>
    <xdr:clientData/>
  </xdr:oneCellAnchor>
  <xdr:twoCellAnchor>
    <xdr:from>
      <xdr:col>7</xdr:col>
      <xdr:colOff>63500</xdr:colOff>
      <xdr:row>59</xdr:row>
      <xdr:rowOff>76200</xdr:rowOff>
    </xdr:from>
    <xdr:to>
      <xdr:col>7</xdr:col>
      <xdr:colOff>241300</xdr:colOff>
      <xdr:row>59</xdr:row>
      <xdr:rowOff>76200</xdr:rowOff>
    </xdr:to>
    <xdr:cxnSp macro="">
      <xdr:nvCxnSpPr>
        <xdr:cNvPr id="130" name="直線コネクタ 129"/>
        <xdr:cNvCxnSpPr/>
      </xdr:nvCxnSpPr>
      <xdr:spPr>
        <a:xfrm>
          <a:off x="4864100" y="1019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150495</xdr:rowOff>
    </xdr:from>
    <xdr:to>
      <xdr:col>7</xdr:col>
      <xdr:colOff>152400</xdr:colOff>
      <xdr:row>64</xdr:row>
      <xdr:rowOff>67521</xdr:rowOff>
    </xdr:to>
    <xdr:cxnSp macro="">
      <xdr:nvCxnSpPr>
        <xdr:cNvPr id="131" name="直線コネクタ 130"/>
        <xdr:cNvCxnSpPr/>
      </xdr:nvCxnSpPr>
      <xdr:spPr>
        <a:xfrm flipV="1">
          <a:off x="4114800" y="10951845"/>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114740</xdr:rowOff>
    </xdr:from>
    <xdr:ext cx="762000" cy="259045"/>
    <xdr:sp macro="" textlink="">
      <xdr:nvSpPr>
        <xdr:cNvPr id="132" name="財政構造の弾力性平均値テキスト"/>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98213</xdr:rowOff>
    </xdr:from>
    <xdr:to>
      <xdr:col>7</xdr:col>
      <xdr:colOff>203200</xdr:colOff>
      <xdr:row>63</xdr:row>
      <xdr:rowOff>28363</xdr:rowOff>
    </xdr:to>
    <xdr:sp macro="" textlink="">
      <xdr:nvSpPr>
        <xdr:cNvPr id="133" name="フローチャート : 判断 132"/>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47413</xdr:rowOff>
    </xdr:from>
    <xdr:to>
      <xdr:col>6</xdr:col>
      <xdr:colOff>0</xdr:colOff>
      <xdr:row>64</xdr:row>
      <xdr:rowOff>67521</xdr:rowOff>
    </xdr:to>
    <xdr:cxnSp macro="">
      <xdr:nvCxnSpPr>
        <xdr:cNvPr id="134" name="直線コネクタ 133"/>
        <xdr:cNvCxnSpPr/>
      </xdr:nvCxnSpPr>
      <xdr:spPr>
        <a:xfrm>
          <a:off x="3225800" y="1102021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122344</xdr:rowOff>
    </xdr:from>
    <xdr:to>
      <xdr:col>6</xdr:col>
      <xdr:colOff>50800</xdr:colOff>
      <xdr:row>63</xdr:row>
      <xdr:rowOff>52494</xdr:rowOff>
    </xdr:to>
    <xdr:sp macro="" textlink="">
      <xdr:nvSpPr>
        <xdr:cNvPr id="135" name="フローチャート : 判断 134"/>
        <xdr:cNvSpPr/>
      </xdr:nvSpPr>
      <xdr:spPr>
        <a:xfrm>
          <a:off x="4064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62671</xdr:rowOff>
    </xdr:from>
    <xdr:ext cx="736600" cy="259045"/>
    <xdr:sp macro="" textlink="">
      <xdr:nvSpPr>
        <xdr:cNvPr id="136" name="テキスト ボックス 135"/>
        <xdr:cNvSpPr txBox="1"/>
      </xdr:nvSpPr>
      <xdr:spPr>
        <a:xfrm>
          <a:off x="3733800" y="1052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74083</xdr:rowOff>
    </xdr:from>
    <xdr:to>
      <xdr:col>4</xdr:col>
      <xdr:colOff>482600</xdr:colOff>
      <xdr:row>64</xdr:row>
      <xdr:rowOff>47413</xdr:rowOff>
    </xdr:to>
    <xdr:cxnSp macro="">
      <xdr:nvCxnSpPr>
        <xdr:cNvPr id="137" name="直線コネクタ 136"/>
        <xdr:cNvCxnSpPr/>
      </xdr:nvCxnSpPr>
      <xdr:spPr>
        <a:xfrm>
          <a:off x="2336800" y="108754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98213</xdr:rowOff>
    </xdr:from>
    <xdr:to>
      <xdr:col>4</xdr:col>
      <xdr:colOff>533400</xdr:colOff>
      <xdr:row>63</xdr:row>
      <xdr:rowOff>28363</xdr:rowOff>
    </xdr:to>
    <xdr:sp macro="" textlink="">
      <xdr:nvSpPr>
        <xdr:cNvPr id="138" name="フローチャート : 判断 137"/>
        <xdr:cNvSpPr/>
      </xdr:nvSpPr>
      <xdr:spPr>
        <a:xfrm>
          <a:off x="31750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38540</xdr:rowOff>
    </xdr:from>
    <xdr:ext cx="762000" cy="259045"/>
    <xdr:sp macro="" textlink="">
      <xdr:nvSpPr>
        <xdr:cNvPr id="139" name="テキスト ボックス 138"/>
        <xdr:cNvSpPr txBox="1"/>
      </xdr:nvSpPr>
      <xdr:spPr>
        <a:xfrm>
          <a:off x="2844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74083</xdr:rowOff>
    </xdr:from>
    <xdr:to>
      <xdr:col>3</xdr:col>
      <xdr:colOff>279400</xdr:colOff>
      <xdr:row>64</xdr:row>
      <xdr:rowOff>75565</xdr:rowOff>
    </xdr:to>
    <xdr:cxnSp macro="">
      <xdr:nvCxnSpPr>
        <xdr:cNvPr id="140" name="直線コネクタ 139"/>
        <xdr:cNvCxnSpPr/>
      </xdr:nvCxnSpPr>
      <xdr:spPr>
        <a:xfrm flipV="1">
          <a:off x="1447800" y="10875433"/>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29845</xdr:rowOff>
    </xdr:from>
    <xdr:to>
      <xdr:col>3</xdr:col>
      <xdr:colOff>330200</xdr:colOff>
      <xdr:row>62</xdr:row>
      <xdr:rowOff>131445</xdr:rowOff>
    </xdr:to>
    <xdr:sp macro="" textlink="">
      <xdr:nvSpPr>
        <xdr:cNvPr id="141" name="フローチャート : 判断 140"/>
        <xdr:cNvSpPr/>
      </xdr:nvSpPr>
      <xdr:spPr>
        <a:xfrm>
          <a:off x="2286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141622</xdr:rowOff>
    </xdr:from>
    <xdr:ext cx="762000" cy="259045"/>
    <xdr:sp macro="" textlink="">
      <xdr:nvSpPr>
        <xdr:cNvPr id="142" name="テキスト ボックス 141"/>
        <xdr:cNvSpPr txBox="1"/>
      </xdr:nvSpPr>
      <xdr:spPr>
        <a:xfrm>
          <a:off x="1955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3" name="フローチャート : 判断 142"/>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4" name="テキスト ボックス 143"/>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99695</xdr:rowOff>
    </xdr:from>
    <xdr:to>
      <xdr:col>7</xdr:col>
      <xdr:colOff>203200</xdr:colOff>
      <xdr:row>64</xdr:row>
      <xdr:rowOff>29845</xdr:rowOff>
    </xdr:to>
    <xdr:sp macro="" textlink="">
      <xdr:nvSpPr>
        <xdr:cNvPr id="150" name="円/楕円 149"/>
        <xdr:cNvSpPr/>
      </xdr:nvSpPr>
      <xdr:spPr>
        <a:xfrm>
          <a:off x="49022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71772</xdr:rowOff>
    </xdr:from>
    <xdr:ext cx="762000" cy="259045"/>
    <xdr:sp macro="" textlink="">
      <xdr:nvSpPr>
        <xdr:cNvPr id="151" name="財政構造の弾力性該当値テキスト"/>
        <xdr:cNvSpPr txBox="1"/>
      </xdr:nvSpPr>
      <xdr:spPr>
        <a:xfrm>
          <a:off x="5041900" y="10873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16721</xdr:rowOff>
    </xdr:from>
    <xdr:to>
      <xdr:col>6</xdr:col>
      <xdr:colOff>50800</xdr:colOff>
      <xdr:row>64</xdr:row>
      <xdr:rowOff>118321</xdr:rowOff>
    </xdr:to>
    <xdr:sp macro="" textlink="">
      <xdr:nvSpPr>
        <xdr:cNvPr id="152" name="円/楕円 151"/>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103098</xdr:rowOff>
    </xdr:from>
    <xdr:ext cx="736600" cy="259045"/>
    <xdr:sp macro="" textlink="">
      <xdr:nvSpPr>
        <xdr:cNvPr id="153" name="テキスト ボックス 152"/>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168063</xdr:rowOff>
    </xdr:from>
    <xdr:to>
      <xdr:col>4</xdr:col>
      <xdr:colOff>533400</xdr:colOff>
      <xdr:row>64</xdr:row>
      <xdr:rowOff>98213</xdr:rowOff>
    </xdr:to>
    <xdr:sp macro="" textlink="">
      <xdr:nvSpPr>
        <xdr:cNvPr id="154" name="円/楕円 153"/>
        <xdr:cNvSpPr/>
      </xdr:nvSpPr>
      <xdr:spPr>
        <a:xfrm>
          <a:off x="3175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82990</xdr:rowOff>
    </xdr:from>
    <xdr:ext cx="762000" cy="259045"/>
    <xdr:sp macro="" textlink="">
      <xdr:nvSpPr>
        <xdr:cNvPr id="155" name="テキスト ボックス 154"/>
        <xdr:cNvSpPr txBox="1"/>
      </xdr:nvSpPr>
      <xdr:spPr>
        <a:xfrm>
          <a:off x="2844800" y="1105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23283</xdr:rowOff>
    </xdr:from>
    <xdr:to>
      <xdr:col>3</xdr:col>
      <xdr:colOff>330200</xdr:colOff>
      <xdr:row>63</xdr:row>
      <xdr:rowOff>124883</xdr:rowOff>
    </xdr:to>
    <xdr:sp macro="" textlink="">
      <xdr:nvSpPr>
        <xdr:cNvPr id="156" name="円/楕円 155"/>
        <xdr:cNvSpPr/>
      </xdr:nvSpPr>
      <xdr:spPr>
        <a:xfrm>
          <a:off x="2286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109660</xdr:rowOff>
    </xdr:from>
    <xdr:ext cx="762000" cy="259045"/>
    <xdr:sp macro="" textlink="">
      <xdr:nvSpPr>
        <xdr:cNvPr id="157" name="テキスト ボックス 156"/>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24765</xdr:rowOff>
    </xdr:from>
    <xdr:to>
      <xdr:col>2</xdr:col>
      <xdr:colOff>127000</xdr:colOff>
      <xdr:row>64</xdr:row>
      <xdr:rowOff>126365</xdr:rowOff>
    </xdr:to>
    <xdr:sp macro="" textlink="">
      <xdr:nvSpPr>
        <xdr:cNvPr id="158" name="円/楕円 157"/>
        <xdr:cNvSpPr/>
      </xdr:nvSpPr>
      <xdr:spPr>
        <a:xfrm>
          <a:off x="13970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111142</xdr:rowOff>
    </xdr:from>
    <xdr:ext cx="762000" cy="259045"/>
    <xdr:sp macro="" textlink="">
      <xdr:nvSpPr>
        <xdr:cNvPr id="159" name="テキスト ボックス 158"/>
        <xdr:cNvSpPr txBox="1"/>
      </xdr:nvSpPr>
      <xdr:spPr>
        <a:xfrm>
          <a:off x="1066800" y="11083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[138,495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165/198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115,200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人件費、物件費及び維持補修費の合計額の人口１人当たりの金額が類似団体平均を上回っているのは、主に人件費が要因となっている。これは、現在も合併後の行政組織を整理している過程にあり、かつ、広い行政区域に対応すべく、支所・出張所を多数配置している状況にあるため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a:t>
          </a:r>
          <a:r>
            <a:rPr lang="ja-JP" altLang="ja-JP" sz="1100" b="0" i="0" baseline="0">
              <a:solidFill>
                <a:schemeClr val="dk1"/>
              </a:solidFill>
              <a:latin typeface="+mn-lt"/>
              <a:ea typeface="+mn-ea"/>
              <a:cs typeface="+mn-cs"/>
            </a:rPr>
            <a:t>合併</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年後の職員数を類似団体の平均にするため、職員数や退職者の状況及び新規の行政需要への対応を勘案しながら、人件費の削減に努める。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145225</xdr:rowOff>
    </xdr:from>
    <xdr:to>
      <xdr:col>7</xdr:col>
      <xdr:colOff>152400</xdr:colOff>
      <xdr:row>90</xdr:row>
      <xdr:rowOff>108883</xdr:rowOff>
    </xdr:to>
    <xdr:cxnSp macro="">
      <xdr:nvCxnSpPr>
        <xdr:cNvPr id="190" name="直線コネクタ 189"/>
        <xdr:cNvCxnSpPr/>
      </xdr:nvCxnSpPr>
      <xdr:spPr>
        <a:xfrm flipV="1">
          <a:off x="4953000" y="13861225"/>
          <a:ext cx="0" cy="16781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80960</xdr:rowOff>
    </xdr:from>
    <xdr:ext cx="762000" cy="259045"/>
    <xdr:sp macro="" textlink="">
      <xdr:nvSpPr>
        <xdr:cNvPr id="191" name="人件費・物件費等の状況最小値テキスト"/>
        <xdr:cNvSpPr txBox="1"/>
      </xdr:nvSpPr>
      <xdr:spPr>
        <a:xfrm>
          <a:off x="5041900" y="15511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1,042,120</a:t>
          </a:r>
          <a:endParaRPr kumimoji="1" lang="ja-JP" altLang="en-US" sz="1000" b="1">
            <a:latin typeface="ＭＳ Ｐゴシック"/>
          </a:endParaRPr>
        </a:p>
      </xdr:txBody>
    </xdr:sp>
    <xdr:clientData/>
  </xdr:oneCellAnchor>
  <xdr:twoCellAnchor>
    <xdr:from>
      <xdr:col>7</xdr:col>
      <xdr:colOff>63500</xdr:colOff>
      <xdr:row>90</xdr:row>
      <xdr:rowOff>108883</xdr:rowOff>
    </xdr:from>
    <xdr:to>
      <xdr:col>7</xdr:col>
      <xdr:colOff>241300</xdr:colOff>
      <xdr:row>90</xdr:row>
      <xdr:rowOff>108883</xdr:rowOff>
    </xdr:to>
    <xdr:cxnSp macro="">
      <xdr:nvCxnSpPr>
        <xdr:cNvPr id="192" name="直線コネクタ 191"/>
        <xdr:cNvCxnSpPr/>
      </xdr:nvCxnSpPr>
      <xdr:spPr>
        <a:xfrm>
          <a:off x="4864100" y="15539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60152</xdr:rowOff>
    </xdr:from>
    <xdr:ext cx="762000" cy="259045"/>
    <xdr:sp macro="" textlink="">
      <xdr:nvSpPr>
        <xdr:cNvPr id="193" name="人件費・物件費等の状況最大値テキスト"/>
        <xdr:cNvSpPr txBox="1"/>
      </xdr:nvSpPr>
      <xdr:spPr>
        <a:xfrm>
          <a:off x="5041900" y="136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68,469</a:t>
          </a:r>
          <a:endParaRPr kumimoji="1" lang="ja-JP" altLang="en-US" sz="1000" b="1">
            <a:latin typeface="ＭＳ Ｐゴシック"/>
          </a:endParaRPr>
        </a:p>
      </xdr:txBody>
    </xdr:sp>
    <xdr:clientData/>
  </xdr:oneCellAnchor>
  <xdr:twoCellAnchor>
    <xdr:from>
      <xdr:col>7</xdr:col>
      <xdr:colOff>63500</xdr:colOff>
      <xdr:row>80</xdr:row>
      <xdr:rowOff>145225</xdr:rowOff>
    </xdr:from>
    <xdr:to>
      <xdr:col>7</xdr:col>
      <xdr:colOff>241300</xdr:colOff>
      <xdr:row>80</xdr:row>
      <xdr:rowOff>145225</xdr:rowOff>
    </xdr:to>
    <xdr:cxnSp macro="">
      <xdr:nvCxnSpPr>
        <xdr:cNvPr id="194" name="直線コネクタ 193"/>
        <xdr:cNvCxnSpPr/>
      </xdr:nvCxnSpPr>
      <xdr:spPr>
        <a:xfrm>
          <a:off x="4864100" y="13861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94470</xdr:rowOff>
    </xdr:from>
    <xdr:to>
      <xdr:col>7</xdr:col>
      <xdr:colOff>152400</xdr:colOff>
      <xdr:row>81</xdr:row>
      <xdr:rowOff>97689</xdr:rowOff>
    </xdr:to>
    <xdr:cxnSp macro="">
      <xdr:nvCxnSpPr>
        <xdr:cNvPr id="195" name="直線コネクタ 194"/>
        <xdr:cNvCxnSpPr/>
      </xdr:nvCxnSpPr>
      <xdr:spPr>
        <a:xfrm flipV="1">
          <a:off x="4114800" y="13981920"/>
          <a:ext cx="838200" cy="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28883</xdr:rowOff>
    </xdr:from>
    <xdr:ext cx="762000" cy="259045"/>
    <xdr:sp macro="" textlink="">
      <xdr:nvSpPr>
        <xdr:cNvPr id="196" name="人件費・物件費等の状況平均値テキスト"/>
        <xdr:cNvSpPr txBox="1"/>
      </xdr:nvSpPr>
      <xdr:spPr>
        <a:xfrm>
          <a:off x="5041900" y="13744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12356</xdr:rowOff>
    </xdr:from>
    <xdr:to>
      <xdr:col>7</xdr:col>
      <xdr:colOff>203200</xdr:colOff>
      <xdr:row>81</xdr:row>
      <xdr:rowOff>113956</xdr:rowOff>
    </xdr:to>
    <xdr:sp macro="" textlink="">
      <xdr:nvSpPr>
        <xdr:cNvPr id="197" name="フローチャート : 判断 196"/>
        <xdr:cNvSpPr/>
      </xdr:nvSpPr>
      <xdr:spPr>
        <a:xfrm>
          <a:off x="4902200" y="1389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97689</xdr:rowOff>
    </xdr:from>
    <xdr:to>
      <xdr:col>6</xdr:col>
      <xdr:colOff>0</xdr:colOff>
      <xdr:row>81</xdr:row>
      <xdr:rowOff>109725</xdr:rowOff>
    </xdr:to>
    <xdr:cxnSp macro="">
      <xdr:nvCxnSpPr>
        <xdr:cNvPr id="198" name="直線コネクタ 197"/>
        <xdr:cNvCxnSpPr/>
      </xdr:nvCxnSpPr>
      <xdr:spPr>
        <a:xfrm flipV="1">
          <a:off x="3225800" y="13985139"/>
          <a:ext cx="889000" cy="1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9758</xdr:rowOff>
    </xdr:from>
    <xdr:to>
      <xdr:col>6</xdr:col>
      <xdr:colOff>50800</xdr:colOff>
      <xdr:row>81</xdr:row>
      <xdr:rowOff>111358</xdr:rowOff>
    </xdr:to>
    <xdr:sp macro="" textlink="">
      <xdr:nvSpPr>
        <xdr:cNvPr id="199" name="フローチャート : 判断 198"/>
        <xdr:cNvSpPr/>
      </xdr:nvSpPr>
      <xdr:spPr>
        <a:xfrm>
          <a:off x="4064000" y="1389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121535</xdr:rowOff>
    </xdr:from>
    <xdr:ext cx="736600" cy="259045"/>
    <xdr:sp macro="" textlink="">
      <xdr:nvSpPr>
        <xdr:cNvPr id="200" name="テキスト ボックス 199"/>
        <xdr:cNvSpPr txBox="1"/>
      </xdr:nvSpPr>
      <xdr:spPr>
        <a:xfrm>
          <a:off x="3733800" y="13666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103330</xdr:rowOff>
    </xdr:from>
    <xdr:to>
      <xdr:col>4</xdr:col>
      <xdr:colOff>482600</xdr:colOff>
      <xdr:row>81</xdr:row>
      <xdr:rowOff>109725</xdr:rowOff>
    </xdr:to>
    <xdr:cxnSp macro="">
      <xdr:nvCxnSpPr>
        <xdr:cNvPr id="201" name="直線コネクタ 200"/>
        <xdr:cNvCxnSpPr/>
      </xdr:nvCxnSpPr>
      <xdr:spPr>
        <a:xfrm>
          <a:off x="2336800" y="13990780"/>
          <a:ext cx="889000" cy="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11861</xdr:rowOff>
    </xdr:from>
    <xdr:to>
      <xdr:col>4</xdr:col>
      <xdr:colOff>533400</xdr:colOff>
      <xdr:row>81</xdr:row>
      <xdr:rowOff>113461</xdr:rowOff>
    </xdr:to>
    <xdr:sp macro="" textlink="">
      <xdr:nvSpPr>
        <xdr:cNvPr id="202" name="フローチャート : 判断 201"/>
        <xdr:cNvSpPr/>
      </xdr:nvSpPr>
      <xdr:spPr>
        <a:xfrm>
          <a:off x="3175000" y="138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123638</xdr:rowOff>
    </xdr:from>
    <xdr:ext cx="762000" cy="259045"/>
    <xdr:sp macro="" textlink="">
      <xdr:nvSpPr>
        <xdr:cNvPr id="203" name="テキスト ボックス 202"/>
        <xdr:cNvSpPr txBox="1"/>
      </xdr:nvSpPr>
      <xdr:spPr>
        <a:xfrm>
          <a:off x="2844800" y="136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91132</xdr:rowOff>
    </xdr:from>
    <xdr:to>
      <xdr:col>3</xdr:col>
      <xdr:colOff>279400</xdr:colOff>
      <xdr:row>81</xdr:row>
      <xdr:rowOff>103330</xdr:rowOff>
    </xdr:to>
    <xdr:cxnSp macro="">
      <xdr:nvCxnSpPr>
        <xdr:cNvPr id="204" name="直線コネクタ 203"/>
        <xdr:cNvCxnSpPr/>
      </xdr:nvCxnSpPr>
      <xdr:spPr>
        <a:xfrm>
          <a:off x="1447800" y="13978582"/>
          <a:ext cx="889000" cy="12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7976</xdr:rowOff>
    </xdr:from>
    <xdr:to>
      <xdr:col>3</xdr:col>
      <xdr:colOff>330200</xdr:colOff>
      <xdr:row>81</xdr:row>
      <xdr:rowOff>109576</xdr:rowOff>
    </xdr:to>
    <xdr:sp macro="" textlink="">
      <xdr:nvSpPr>
        <xdr:cNvPr id="205" name="フローチャート : 判断 204"/>
        <xdr:cNvSpPr/>
      </xdr:nvSpPr>
      <xdr:spPr>
        <a:xfrm>
          <a:off x="2286000" y="1389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119753</xdr:rowOff>
    </xdr:from>
    <xdr:ext cx="762000" cy="259045"/>
    <xdr:sp macro="" textlink="">
      <xdr:nvSpPr>
        <xdr:cNvPr id="206" name="テキスト ボックス 205"/>
        <xdr:cNvSpPr txBox="1"/>
      </xdr:nvSpPr>
      <xdr:spPr>
        <a:xfrm>
          <a:off x="1955800" y="13664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117,786</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8544</xdr:rowOff>
    </xdr:from>
    <xdr:to>
      <xdr:col>2</xdr:col>
      <xdr:colOff>127000</xdr:colOff>
      <xdr:row>81</xdr:row>
      <xdr:rowOff>110144</xdr:rowOff>
    </xdr:to>
    <xdr:sp macro="" textlink="">
      <xdr:nvSpPr>
        <xdr:cNvPr id="207" name="フローチャート : 判断 206"/>
        <xdr:cNvSpPr/>
      </xdr:nvSpPr>
      <xdr:spPr>
        <a:xfrm>
          <a:off x="1397000" y="1389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120321</xdr:rowOff>
    </xdr:from>
    <xdr:ext cx="762000" cy="259045"/>
    <xdr:sp macro="" textlink="">
      <xdr:nvSpPr>
        <xdr:cNvPr id="208" name="テキスト ボックス 207"/>
        <xdr:cNvSpPr txBox="1"/>
      </xdr:nvSpPr>
      <xdr:spPr>
        <a:xfrm>
          <a:off x="1066800" y="1366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118,115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43670</xdr:rowOff>
    </xdr:from>
    <xdr:to>
      <xdr:col>7</xdr:col>
      <xdr:colOff>203200</xdr:colOff>
      <xdr:row>81</xdr:row>
      <xdr:rowOff>145270</xdr:rowOff>
    </xdr:to>
    <xdr:sp macro="" textlink="">
      <xdr:nvSpPr>
        <xdr:cNvPr id="214" name="円/楕円 213"/>
        <xdr:cNvSpPr/>
      </xdr:nvSpPr>
      <xdr:spPr>
        <a:xfrm>
          <a:off x="4902200" y="1393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91947</xdr:rowOff>
    </xdr:from>
    <xdr:ext cx="762000" cy="259045"/>
    <xdr:sp macro="" textlink="">
      <xdr:nvSpPr>
        <xdr:cNvPr id="215" name="人件費・物件費等の状況該当値テキスト"/>
        <xdr:cNvSpPr txBox="1"/>
      </xdr:nvSpPr>
      <xdr:spPr>
        <a:xfrm>
          <a:off x="5041900" y="1397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138,495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46889</xdr:rowOff>
    </xdr:from>
    <xdr:to>
      <xdr:col>6</xdr:col>
      <xdr:colOff>50800</xdr:colOff>
      <xdr:row>81</xdr:row>
      <xdr:rowOff>148489</xdr:rowOff>
    </xdr:to>
    <xdr:sp macro="" textlink="">
      <xdr:nvSpPr>
        <xdr:cNvPr id="216" name="円/楕円 215"/>
        <xdr:cNvSpPr/>
      </xdr:nvSpPr>
      <xdr:spPr>
        <a:xfrm>
          <a:off x="4064000" y="1393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133266</xdr:rowOff>
    </xdr:from>
    <xdr:ext cx="736600" cy="259045"/>
    <xdr:sp macro="" textlink="">
      <xdr:nvSpPr>
        <xdr:cNvPr id="217" name="テキスト ボックス 216"/>
        <xdr:cNvSpPr txBox="1"/>
      </xdr:nvSpPr>
      <xdr:spPr>
        <a:xfrm>
          <a:off x="3733800" y="14020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140,362</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58925</xdr:rowOff>
    </xdr:from>
    <xdr:to>
      <xdr:col>4</xdr:col>
      <xdr:colOff>533400</xdr:colOff>
      <xdr:row>81</xdr:row>
      <xdr:rowOff>160525</xdr:rowOff>
    </xdr:to>
    <xdr:sp macro="" textlink="">
      <xdr:nvSpPr>
        <xdr:cNvPr id="218" name="円/楕円 217"/>
        <xdr:cNvSpPr/>
      </xdr:nvSpPr>
      <xdr:spPr>
        <a:xfrm>
          <a:off x="3175000" y="139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145302</xdr:rowOff>
    </xdr:from>
    <xdr:ext cx="762000" cy="259045"/>
    <xdr:sp macro="" textlink="">
      <xdr:nvSpPr>
        <xdr:cNvPr id="219" name="テキスト ボックス 218"/>
        <xdr:cNvSpPr txBox="1"/>
      </xdr:nvSpPr>
      <xdr:spPr>
        <a:xfrm>
          <a:off x="2844800" y="1403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147,346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52530</xdr:rowOff>
    </xdr:from>
    <xdr:to>
      <xdr:col>3</xdr:col>
      <xdr:colOff>330200</xdr:colOff>
      <xdr:row>81</xdr:row>
      <xdr:rowOff>154130</xdr:rowOff>
    </xdr:to>
    <xdr:sp macro="" textlink="">
      <xdr:nvSpPr>
        <xdr:cNvPr id="220" name="円/楕円 219"/>
        <xdr:cNvSpPr/>
      </xdr:nvSpPr>
      <xdr:spPr>
        <a:xfrm>
          <a:off x="2286000" y="139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138907</xdr:rowOff>
    </xdr:from>
    <xdr:ext cx="762000" cy="259045"/>
    <xdr:sp macro="" textlink="">
      <xdr:nvSpPr>
        <xdr:cNvPr id="221" name="テキスト ボックス 220"/>
        <xdr:cNvSpPr txBox="1"/>
      </xdr:nvSpPr>
      <xdr:spPr>
        <a:xfrm>
          <a:off x="1955800" y="1402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143,635</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40332</xdr:rowOff>
    </xdr:from>
    <xdr:to>
      <xdr:col>2</xdr:col>
      <xdr:colOff>127000</xdr:colOff>
      <xdr:row>81</xdr:row>
      <xdr:rowOff>141932</xdr:rowOff>
    </xdr:to>
    <xdr:sp macro="" textlink="">
      <xdr:nvSpPr>
        <xdr:cNvPr id="222" name="円/楕円 221"/>
        <xdr:cNvSpPr/>
      </xdr:nvSpPr>
      <xdr:spPr>
        <a:xfrm>
          <a:off x="1397000" y="1392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126709</xdr:rowOff>
    </xdr:from>
    <xdr:ext cx="762000" cy="259045"/>
    <xdr:sp macro="" textlink="">
      <xdr:nvSpPr>
        <xdr:cNvPr id="223" name="テキスト ボックス 222"/>
        <xdr:cNvSpPr txBox="1"/>
      </xdr:nvSpPr>
      <xdr:spPr>
        <a:xfrm>
          <a:off x="1066800" y="14014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136,558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99/198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人事院勧告を尊重しながら、引き続き適正な給与水準を保つとともに、職務・職責・能力をより重視した給与制度への転換を検討する</a:t>
          </a:r>
          <a:r>
            <a:rPr lang="ja-JP" altLang="en-US" sz="1100">
              <a:solidFill>
                <a:schemeClr val="dk1"/>
              </a:solidFill>
              <a:latin typeface="+mn-lt"/>
              <a:ea typeface="+mn-ea"/>
              <a:cs typeface="+mn-cs"/>
            </a:rPr>
            <a:t>。</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170604</xdr:rowOff>
    </xdr:from>
    <xdr:to>
      <xdr:col>24</xdr:col>
      <xdr:colOff>558800</xdr:colOff>
      <xdr:row>90</xdr:row>
      <xdr:rowOff>43180</xdr:rowOff>
    </xdr:to>
    <xdr:cxnSp macro="">
      <xdr:nvCxnSpPr>
        <xdr:cNvPr id="252" name="直線コネクタ 251"/>
        <xdr:cNvCxnSpPr/>
      </xdr:nvCxnSpPr>
      <xdr:spPr>
        <a:xfrm flipV="1">
          <a:off x="17018000" y="14058054"/>
          <a:ext cx="0" cy="14156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90</xdr:row>
      <xdr:rowOff>15257</xdr:rowOff>
    </xdr:from>
    <xdr:ext cx="762000" cy="259045"/>
    <xdr:sp macro="" textlink="">
      <xdr:nvSpPr>
        <xdr:cNvPr id="253" name="給与水準   （国との比較）最小値テキスト"/>
        <xdr:cNvSpPr txBox="1"/>
      </xdr:nvSpPr>
      <xdr:spPr>
        <a:xfrm>
          <a:off x="17106900" y="154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105.8</a:t>
          </a:r>
          <a:endParaRPr kumimoji="1" lang="ja-JP" altLang="en-US" sz="1000" b="1">
            <a:latin typeface="ＭＳ Ｐゴシック"/>
          </a:endParaRPr>
        </a:p>
      </xdr:txBody>
    </xdr:sp>
    <xdr:clientData/>
  </xdr:oneCellAnchor>
  <xdr:twoCellAnchor>
    <xdr:from>
      <xdr:col>24</xdr:col>
      <xdr:colOff>469900</xdr:colOff>
      <xdr:row>90</xdr:row>
      <xdr:rowOff>43180</xdr:rowOff>
    </xdr:from>
    <xdr:to>
      <xdr:col>24</xdr:col>
      <xdr:colOff>647700</xdr:colOff>
      <xdr:row>90</xdr:row>
      <xdr:rowOff>43180</xdr:rowOff>
    </xdr:to>
    <xdr:cxnSp macro="">
      <xdr:nvCxnSpPr>
        <xdr:cNvPr id="254" name="直線コネクタ 253"/>
        <xdr:cNvCxnSpPr/>
      </xdr:nvCxnSpPr>
      <xdr:spPr>
        <a:xfrm>
          <a:off x="16929100" y="1547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85531</xdr:rowOff>
    </xdr:from>
    <xdr:ext cx="762000" cy="259045"/>
    <xdr:sp macro="" textlink="">
      <xdr:nvSpPr>
        <xdr:cNvPr id="255" name="給与水準   （国との比較）最大値テキスト"/>
        <xdr:cNvSpPr txBox="1"/>
      </xdr:nvSpPr>
      <xdr:spPr>
        <a:xfrm>
          <a:off x="17106900" y="138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24</xdr:col>
      <xdr:colOff>469900</xdr:colOff>
      <xdr:row>81</xdr:row>
      <xdr:rowOff>170604</xdr:rowOff>
    </xdr:from>
    <xdr:to>
      <xdr:col>24</xdr:col>
      <xdr:colOff>647700</xdr:colOff>
      <xdr:row>81</xdr:row>
      <xdr:rowOff>170604</xdr:rowOff>
    </xdr:to>
    <xdr:cxnSp macro="">
      <xdr:nvCxnSpPr>
        <xdr:cNvPr id="256" name="直線コネクタ 255"/>
        <xdr:cNvCxnSpPr/>
      </xdr:nvCxnSpPr>
      <xdr:spPr>
        <a:xfrm>
          <a:off x="16929100" y="1405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125730</xdr:rowOff>
    </xdr:from>
    <xdr:to>
      <xdr:col>24</xdr:col>
      <xdr:colOff>558800</xdr:colOff>
      <xdr:row>90</xdr:row>
      <xdr:rowOff>67311</xdr:rowOff>
    </xdr:to>
    <xdr:cxnSp macro="">
      <xdr:nvCxnSpPr>
        <xdr:cNvPr id="257" name="直線コネクタ 256"/>
        <xdr:cNvCxnSpPr/>
      </xdr:nvCxnSpPr>
      <xdr:spPr>
        <a:xfrm flipV="1">
          <a:off x="16179800" y="14870430"/>
          <a:ext cx="8382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75370</xdr:rowOff>
    </xdr:from>
    <xdr:ext cx="762000" cy="259045"/>
    <xdr:sp macro="" textlink="">
      <xdr:nvSpPr>
        <xdr:cNvPr id="258" name="給与水準   （国との比較）平均値テキスト"/>
        <xdr:cNvSpPr txBox="1"/>
      </xdr:nvSpPr>
      <xdr:spPr>
        <a:xfrm>
          <a:off x="17106900" y="14648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58843</xdr:rowOff>
    </xdr:from>
    <xdr:to>
      <xdr:col>24</xdr:col>
      <xdr:colOff>609600</xdr:colOff>
      <xdr:row>86</xdr:row>
      <xdr:rowOff>160443</xdr:rowOff>
    </xdr:to>
    <xdr:sp macro="" textlink="">
      <xdr:nvSpPr>
        <xdr:cNvPr id="259" name="フローチャート : 判断 258"/>
        <xdr:cNvSpPr/>
      </xdr:nvSpPr>
      <xdr:spPr>
        <a:xfrm>
          <a:off x="169672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90</xdr:row>
      <xdr:rowOff>67311</xdr:rowOff>
    </xdr:from>
    <xdr:to>
      <xdr:col>23</xdr:col>
      <xdr:colOff>406400</xdr:colOff>
      <xdr:row>90</xdr:row>
      <xdr:rowOff>75354</xdr:rowOff>
    </xdr:to>
    <xdr:cxnSp macro="">
      <xdr:nvCxnSpPr>
        <xdr:cNvPr id="260" name="直線コネクタ 259"/>
        <xdr:cNvCxnSpPr/>
      </xdr:nvCxnSpPr>
      <xdr:spPr>
        <a:xfrm flipV="1">
          <a:off x="15290800" y="15497811"/>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90</xdr:row>
      <xdr:rowOff>8466</xdr:rowOff>
    </xdr:from>
    <xdr:to>
      <xdr:col>23</xdr:col>
      <xdr:colOff>457200</xdr:colOff>
      <xdr:row>90</xdr:row>
      <xdr:rowOff>110066</xdr:rowOff>
    </xdr:to>
    <xdr:sp macro="" textlink="">
      <xdr:nvSpPr>
        <xdr:cNvPr id="261" name="フローチャート : 判断 260"/>
        <xdr:cNvSpPr/>
      </xdr:nvSpPr>
      <xdr:spPr>
        <a:xfrm>
          <a:off x="16129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120243</xdr:rowOff>
    </xdr:from>
    <xdr:ext cx="736600" cy="259045"/>
    <xdr:sp macro="" textlink="">
      <xdr:nvSpPr>
        <xdr:cNvPr id="262" name="テキスト ボックス 261"/>
        <xdr:cNvSpPr txBox="1"/>
      </xdr:nvSpPr>
      <xdr:spPr>
        <a:xfrm>
          <a:off x="15798800" y="15207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117687</xdr:rowOff>
    </xdr:from>
    <xdr:to>
      <xdr:col>22</xdr:col>
      <xdr:colOff>203200</xdr:colOff>
      <xdr:row>90</xdr:row>
      <xdr:rowOff>75354</xdr:rowOff>
    </xdr:to>
    <xdr:cxnSp macro="">
      <xdr:nvCxnSpPr>
        <xdr:cNvPr id="263" name="直線コネクタ 262"/>
        <xdr:cNvCxnSpPr/>
      </xdr:nvCxnSpPr>
      <xdr:spPr>
        <a:xfrm>
          <a:off x="14401800" y="14862387"/>
          <a:ext cx="889000" cy="64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8466</xdr:rowOff>
    </xdr:from>
    <xdr:to>
      <xdr:col>22</xdr:col>
      <xdr:colOff>254000</xdr:colOff>
      <xdr:row>90</xdr:row>
      <xdr:rowOff>110066</xdr:rowOff>
    </xdr:to>
    <xdr:sp macro="" textlink="">
      <xdr:nvSpPr>
        <xdr:cNvPr id="264" name="フローチャート : 判断 263"/>
        <xdr:cNvSpPr/>
      </xdr:nvSpPr>
      <xdr:spPr>
        <a:xfrm>
          <a:off x="15240000" y="15438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120243</xdr:rowOff>
    </xdr:from>
    <xdr:ext cx="762000" cy="259045"/>
    <xdr:sp macro="" textlink="">
      <xdr:nvSpPr>
        <xdr:cNvPr id="265" name="テキスト ボックス 264"/>
        <xdr:cNvSpPr txBox="1"/>
      </xdr:nvSpPr>
      <xdr:spPr>
        <a:xfrm>
          <a:off x="14909800" y="15207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117687</xdr:rowOff>
    </xdr:from>
    <xdr:to>
      <xdr:col>21</xdr:col>
      <xdr:colOff>0</xdr:colOff>
      <xdr:row>86</xdr:row>
      <xdr:rowOff>149861</xdr:rowOff>
    </xdr:to>
    <xdr:cxnSp macro="">
      <xdr:nvCxnSpPr>
        <xdr:cNvPr id="266" name="直線コネクタ 265"/>
        <xdr:cNvCxnSpPr/>
      </xdr:nvCxnSpPr>
      <xdr:spPr>
        <a:xfrm flipV="1">
          <a:off x="13512800" y="14862387"/>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18627</xdr:rowOff>
    </xdr:from>
    <xdr:to>
      <xdr:col>21</xdr:col>
      <xdr:colOff>50800</xdr:colOff>
      <xdr:row>86</xdr:row>
      <xdr:rowOff>120227</xdr:rowOff>
    </xdr:to>
    <xdr:sp macro="" textlink="">
      <xdr:nvSpPr>
        <xdr:cNvPr id="267" name="フローチャート : 判断 266"/>
        <xdr:cNvSpPr/>
      </xdr:nvSpPr>
      <xdr:spPr>
        <a:xfrm>
          <a:off x="14351000" y="1476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130404</xdr:rowOff>
    </xdr:from>
    <xdr:ext cx="762000" cy="259045"/>
    <xdr:sp macro="" textlink="">
      <xdr:nvSpPr>
        <xdr:cNvPr id="268" name="テキスト ボックス 267"/>
        <xdr:cNvSpPr txBox="1"/>
      </xdr:nvSpPr>
      <xdr:spPr>
        <a:xfrm>
          <a:off x="14020800" y="1453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34713</xdr:rowOff>
    </xdr:from>
    <xdr:to>
      <xdr:col>19</xdr:col>
      <xdr:colOff>533400</xdr:colOff>
      <xdr:row>86</xdr:row>
      <xdr:rowOff>136313</xdr:rowOff>
    </xdr:to>
    <xdr:sp macro="" textlink="">
      <xdr:nvSpPr>
        <xdr:cNvPr id="269" name="フローチャート : 判断 268"/>
        <xdr:cNvSpPr/>
      </xdr:nvSpPr>
      <xdr:spPr>
        <a:xfrm>
          <a:off x="13462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146490</xdr:rowOff>
    </xdr:from>
    <xdr:ext cx="762000" cy="259045"/>
    <xdr:sp macro="" textlink="">
      <xdr:nvSpPr>
        <xdr:cNvPr id="270" name="テキスト ボックス 269"/>
        <xdr:cNvSpPr txBox="1"/>
      </xdr:nvSpPr>
      <xdr:spPr>
        <a:xfrm>
          <a:off x="13131800" y="1454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74930</xdr:rowOff>
    </xdr:from>
    <xdr:to>
      <xdr:col>24</xdr:col>
      <xdr:colOff>609600</xdr:colOff>
      <xdr:row>87</xdr:row>
      <xdr:rowOff>5080</xdr:rowOff>
    </xdr:to>
    <xdr:sp macro="" textlink="">
      <xdr:nvSpPr>
        <xdr:cNvPr id="276" name="円/楕円 275"/>
        <xdr:cNvSpPr/>
      </xdr:nvSpPr>
      <xdr:spPr>
        <a:xfrm>
          <a:off x="169672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47007</xdr:rowOff>
    </xdr:from>
    <xdr:ext cx="762000" cy="259045"/>
    <xdr:sp macro="" textlink="">
      <xdr:nvSpPr>
        <xdr:cNvPr id="277" name="給与水準   （国との比較）該当値テキスト"/>
        <xdr:cNvSpPr txBox="1"/>
      </xdr:nvSpPr>
      <xdr:spPr>
        <a:xfrm>
          <a:off x="17106900" y="14791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23</xdr:col>
      <xdr:colOff>355600</xdr:colOff>
      <xdr:row>90</xdr:row>
      <xdr:rowOff>16511</xdr:rowOff>
    </xdr:from>
    <xdr:to>
      <xdr:col>23</xdr:col>
      <xdr:colOff>457200</xdr:colOff>
      <xdr:row>90</xdr:row>
      <xdr:rowOff>118111</xdr:rowOff>
    </xdr:to>
    <xdr:sp macro="" textlink="">
      <xdr:nvSpPr>
        <xdr:cNvPr id="278" name="円/楕円 277"/>
        <xdr:cNvSpPr/>
      </xdr:nvSpPr>
      <xdr:spPr>
        <a:xfrm>
          <a:off x="16129000" y="1544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102888</xdr:rowOff>
    </xdr:from>
    <xdr:ext cx="736600" cy="259045"/>
    <xdr:sp macro="" textlink="">
      <xdr:nvSpPr>
        <xdr:cNvPr id="279" name="テキスト ボックス 278"/>
        <xdr:cNvSpPr txBox="1"/>
      </xdr:nvSpPr>
      <xdr:spPr>
        <a:xfrm>
          <a:off x="15798800" y="15533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106.1</a:t>
          </a:r>
          <a:endParaRPr kumimoji="1" lang="ja-JP" altLang="en-US" sz="1000" b="1">
            <a:solidFill>
              <a:srgbClr val="FF0000"/>
            </a:solidFill>
            <a:latin typeface="ＭＳ Ｐゴシック"/>
          </a:endParaRPr>
        </a:p>
      </xdr:txBody>
    </xdr:sp>
    <xdr:clientData/>
  </xdr:oneCellAnchor>
  <xdr:twoCellAnchor>
    <xdr:from>
      <xdr:col>22</xdr:col>
      <xdr:colOff>152400</xdr:colOff>
      <xdr:row>90</xdr:row>
      <xdr:rowOff>24554</xdr:rowOff>
    </xdr:from>
    <xdr:to>
      <xdr:col>22</xdr:col>
      <xdr:colOff>254000</xdr:colOff>
      <xdr:row>90</xdr:row>
      <xdr:rowOff>126154</xdr:rowOff>
    </xdr:to>
    <xdr:sp macro="" textlink="">
      <xdr:nvSpPr>
        <xdr:cNvPr id="280" name="円/楕円 279"/>
        <xdr:cNvSpPr/>
      </xdr:nvSpPr>
      <xdr:spPr>
        <a:xfrm>
          <a:off x="15240000" y="154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110931</xdr:rowOff>
    </xdr:from>
    <xdr:ext cx="762000" cy="259045"/>
    <xdr:sp macro="" textlink="">
      <xdr:nvSpPr>
        <xdr:cNvPr id="281" name="テキスト ボックス 280"/>
        <xdr:cNvSpPr txBox="1"/>
      </xdr:nvSpPr>
      <xdr:spPr>
        <a:xfrm>
          <a:off x="14909800" y="1554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66887</xdr:rowOff>
    </xdr:from>
    <xdr:to>
      <xdr:col>21</xdr:col>
      <xdr:colOff>50800</xdr:colOff>
      <xdr:row>86</xdr:row>
      <xdr:rowOff>168487</xdr:rowOff>
    </xdr:to>
    <xdr:sp macro="" textlink="">
      <xdr:nvSpPr>
        <xdr:cNvPr id="282" name="円/楕円 281"/>
        <xdr:cNvSpPr/>
      </xdr:nvSpPr>
      <xdr:spPr>
        <a:xfrm>
          <a:off x="14351000" y="1481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153264</xdr:rowOff>
    </xdr:from>
    <xdr:ext cx="762000" cy="259045"/>
    <xdr:sp macro="" textlink="">
      <xdr:nvSpPr>
        <xdr:cNvPr id="283" name="テキスト ボックス 282"/>
        <xdr:cNvSpPr txBox="1"/>
      </xdr:nvSpPr>
      <xdr:spPr>
        <a:xfrm>
          <a:off x="14020800" y="1489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99061</xdr:rowOff>
    </xdr:from>
    <xdr:to>
      <xdr:col>19</xdr:col>
      <xdr:colOff>533400</xdr:colOff>
      <xdr:row>87</xdr:row>
      <xdr:rowOff>29211</xdr:rowOff>
    </xdr:to>
    <xdr:sp macro="" textlink="">
      <xdr:nvSpPr>
        <xdr:cNvPr id="284" name="円/楕円 283"/>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13988</xdr:rowOff>
    </xdr:from>
    <xdr:ext cx="762000" cy="259045"/>
    <xdr:sp macro="" textlink="">
      <xdr:nvSpPr>
        <xdr:cNvPr id="285" name="テキスト ボックス 284"/>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176/198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a:solidFill>
                <a:schemeClr val="dk1"/>
              </a:solidFill>
              <a:latin typeface="+mn-lt"/>
              <a:ea typeface="+mn-ea"/>
              <a:cs typeface="+mn-cs"/>
            </a:rPr>
            <a:t>前年度に比べ</a:t>
          </a:r>
          <a:r>
            <a:rPr lang="en-US" altLang="ja-JP" sz="1100">
              <a:solidFill>
                <a:schemeClr val="dk1"/>
              </a:solidFill>
              <a:latin typeface="+mn-lt"/>
              <a:ea typeface="+mn-ea"/>
              <a:cs typeface="+mn-cs"/>
            </a:rPr>
            <a:t>0.3</a:t>
          </a:r>
          <a:r>
            <a:rPr lang="ja-JP" altLang="ja-JP" sz="1100">
              <a:solidFill>
                <a:schemeClr val="dk1"/>
              </a:solidFill>
              <a:latin typeface="+mn-lt"/>
              <a:ea typeface="+mn-ea"/>
              <a:cs typeface="+mn-cs"/>
            </a:rPr>
            <a:t>人減少したものの、現在も合併後の行政組織を整理している過程にあり、かつ、広い行政区域に対応すべく、支所・出張所を多数配置している状況にあることから、人口千人当たりの職員数は依然として類似団体平均を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今後も、職員数や退職者の状況及び新規の行政需要への対応を勘案しながら、合併</a:t>
          </a:r>
          <a:r>
            <a:rPr lang="en-US" altLang="ja-JP" sz="1100">
              <a:solidFill>
                <a:schemeClr val="dk1"/>
              </a:solidFill>
              <a:latin typeface="+mn-lt"/>
              <a:ea typeface="+mn-ea"/>
              <a:cs typeface="+mn-cs"/>
            </a:rPr>
            <a:t>10</a:t>
          </a:r>
          <a:r>
            <a:rPr lang="ja-JP" altLang="ja-JP" sz="1100">
              <a:solidFill>
                <a:schemeClr val="dk1"/>
              </a:solidFill>
              <a:latin typeface="+mn-lt"/>
              <a:ea typeface="+mn-ea"/>
              <a:cs typeface="+mn-cs"/>
            </a:rPr>
            <a:t>年後の職員数を類似団体の平均にする。</a:t>
          </a:r>
          <a:endParaRPr lang="ja-JP" altLang="ja-JP" sz="1400"/>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70696</xdr:rowOff>
    </xdr:from>
    <xdr:to>
      <xdr:col>24</xdr:col>
      <xdr:colOff>558800</xdr:colOff>
      <xdr:row>66</xdr:row>
      <xdr:rowOff>117022</xdr:rowOff>
    </xdr:to>
    <xdr:cxnSp macro="">
      <xdr:nvCxnSpPr>
        <xdr:cNvPr id="317" name="直線コネクタ 316"/>
        <xdr:cNvCxnSpPr/>
      </xdr:nvCxnSpPr>
      <xdr:spPr>
        <a:xfrm flipV="1">
          <a:off x="17018000" y="10014796"/>
          <a:ext cx="0" cy="14179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89099</xdr:rowOff>
    </xdr:from>
    <xdr:ext cx="762000" cy="259045"/>
    <xdr:sp macro="" textlink="">
      <xdr:nvSpPr>
        <xdr:cNvPr id="318" name="定員管理の状況最小値テキスト"/>
        <xdr:cNvSpPr txBox="1"/>
      </xdr:nvSpPr>
      <xdr:spPr>
        <a:xfrm>
          <a:off x="17106900" y="114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a:t>
          </a:r>
          <a:endParaRPr kumimoji="1" lang="ja-JP" altLang="en-US" sz="1000" b="1">
            <a:latin typeface="ＭＳ Ｐゴシック"/>
          </a:endParaRPr>
        </a:p>
      </xdr:txBody>
    </xdr:sp>
    <xdr:clientData/>
  </xdr:oneCellAnchor>
  <xdr:twoCellAnchor>
    <xdr:from>
      <xdr:col>24</xdr:col>
      <xdr:colOff>469900</xdr:colOff>
      <xdr:row>66</xdr:row>
      <xdr:rowOff>117022</xdr:rowOff>
    </xdr:from>
    <xdr:to>
      <xdr:col>24</xdr:col>
      <xdr:colOff>647700</xdr:colOff>
      <xdr:row>66</xdr:row>
      <xdr:rowOff>117022</xdr:rowOff>
    </xdr:to>
    <xdr:cxnSp macro="">
      <xdr:nvCxnSpPr>
        <xdr:cNvPr id="319" name="直線コネクタ 318"/>
        <xdr:cNvCxnSpPr/>
      </xdr:nvCxnSpPr>
      <xdr:spPr>
        <a:xfrm>
          <a:off x="16929100" y="114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157073</xdr:rowOff>
    </xdr:from>
    <xdr:ext cx="762000" cy="259045"/>
    <xdr:sp macro="" textlink="">
      <xdr:nvSpPr>
        <xdr:cNvPr id="320" name="定員管理の状況最大値テキスト"/>
        <xdr:cNvSpPr txBox="1"/>
      </xdr:nvSpPr>
      <xdr:spPr>
        <a:xfrm>
          <a:off x="17106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3.71</a:t>
          </a:r>
          <a:endParaRPr kumimoji="1" lang="ja-JP" altLang="en-US" sz="1000" b="1">
            <a:latin typeface="ＭＳ Ｐゴシック"/>
          </a:endParaRPr>
        </a:p>
      </xdr:txBody>
    </xdr:sp>
    <xdr:clientData/>
  </xdr:oneCellAnchor>
  <xdr:twoCellAnchor>
    <xdr:from>
      <xdr:col>24</xdr:col>
      <xdr:colOff>469900</xdr:colOff>
      <xdr:row>58</xdr:row>
      <xdr:rowOff>70696</xdr:rowOff>
    </xdr:from>
    <xdr:to>
      <xdr:col>24</xdr:col>
      <xdr:colOff>647700</xdr:colOff>
      <xdr:row>58</xdr:row>
      <xdr:rowOff>70696</xdr:rowOff>
    </xdr:to>
    <xdr:cxnSp macro="">
      <xdr:nvCxnSpPr>
        <xdr:cNvPr id="321" name="直線コネクタ 320"/>
        <xdr:cNvCxnSpPr/>
      </xdr:nvCxnSpPr>
      <xdr:spPr>
        <a:xfrm>
          <a:off x="16929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78922</xdr:rowOff>
    </xdr:from>
    <xdr:to>
      <xdr:col>24</xdr:col>
      <xdr:colOff>558800</xdr:colOff>
      <xdr:row>62</xdr:row>
      <xdr:rowOff>113393</xdr:rowOff>
    </xdr:to>
    <xdr:cxnSp macro="">
      <xdr:nvCxnSpPr>
        <xdr:cNvPr id="322" name="直線コネクタ 321"/>
        <xdr:cNvCxnSpPr/>
      </xdr:nvCxnSpPr>
      <xdr:spPr>
        <a:xfrm flipV="1">
          <a:off x="16179800" y="10708822"/>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91094</xdr:rowOff>
    </xdr:from>
    <xdr:ext cx="762000" cy="259045"/>
    <xdr:sp macro="" textlink="">
      <xdr:nvSpPr>
        <xdr:cNvPr id="323" name="定員管理の状況平均値テキスト"/>
        <xdr:cNvSpPr txBox="1"/>
      </xdr:nvSpPr>
      <xdr:spPr>
        <a:xfrm>
          <a:off x="17106900" y="10206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74567</xdr:rowOff>
    </xdr:from>
    <xdr:to>
      <xdr:col>24</xdr:col>
      <xdr:colOff>609600</xdr:colOff>
      <xdr:row>61</xdr:row>
      <xdr:rowOff>4717</xdr:rowOff>
    </xdr:to>
    <xdr:sp macro="" textlink="">
      <xdr:nvSpPr>
        <xdr:cNvPr id="324" name="フローチャート : 判断 323"/>
        <xdr:cNvSpPr/>
      </xdr:nvSpPr>
      <xdr:spPr>
        <a:xfrm>
          <a:off x="169672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113393</xdr:rowOff>
    </xdr:from>
    <xdr:to>
      <xdr:col>23</xdr:col>
      <xdr:colOff>406400</xdr:colOff>
      <xdr:row>62</xdr:row>
      <xdr:rowOff>132927</xdr:rowOff>
    </xdr:to>
    <xdr:cxnSp macro="">
      <xdr:nvCxnSpPr>
        <xdr:cNvPr id="325" name="直線コネクタ 324"/>
        <xdr:cNvCxnSpPr/>
      </xdr:nvCxnSpPr>
      <xdr:spPr>
        <a:xfrm flipV="1">
          <a:off x="15290800" y="10743293"/>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83759</xdr:rowOff>
    </xdr:from>
    <xdr:to>
      <xdr:col>23</xdr:col>
      <xdr:colOff>457200</xdr:colOff>
      <xdr:row>61</xdr:row>
      <xdr:rowOff>13909</xdr:rowOff>
    </xdr:to>
    <xdr:sp macro="" textlink="">
      <xdr:nvSpPr>
        <xdr:cNvPr id="326" name="フローチャート : 判断 325"/>
        <xdr:cNvSpPr/>
      </xdr:nvSpPr>
      <xdr:spPr>
        <a:xfrm>
          <a:off x="16129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24086</xdr:rowOff>
    </xdr:from>
    <xdr:ext cx="736600" cy="259045"/>
    <xdr:sp macro="" textlink="">
      <xdr:nvSpPr>
        <xdr:cNvPr id="327" name="テキスト ボックス 326"/>
        <xdr:cNvSpPr txBox="1"/>
      </xdr:nvSpPr>
      <xdr:spPr>
        <a:xfrm>
          <a:off x="15798800" y="10139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132927</xdr:rowOff>
    </xdr:from>
    <xdr:to>
      <xdr:col>22</xdr:col>
      <xdr:colOff>203200</xdr:colOff>
      <xdr:row>62</xdr:row>
      <xdr:rowOff>143268</xdr:rowOff>
    </xdr:to>
    <xdr:cxnSp macro="">
      <xdr:nvCxnSpPr>
        <xdr:cNvPr id="328" name="直線コネクタ 327"/>
        <xdr:cNvCxnSpPr/>
      </xdr:nvCxnSpPr>
      <xdr:spPr>
        <a:xfrm flipV="1">
          <a:off x="14401800" y="107628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97548</xdr:rowOff>
    </xdr:from>
    <xdr:to>
      <xdr:col>22</xdr:col>
      <xdr:colOff>254000</xdr:colOff>
      <xdr:row>61</xdr:row>
      <xdr:rowOff>27698</xdr:rowOff>
    </xdr:to>
    <xdr:sp macro="" textlink="">
      <xdr:nvSpPr>
        <xdr:cNvPr id="329" name="フローチャート : 判断 328"/>
        <xdr:cNvSpPr/>
      </xdr:nvSpPr>
      <xdr:spPr>
        <a:xfrm>
          <a:off x="15240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37875</xdr:rowOff>
    </xdr:from>
    <xdr:ext cx="762000" cy="259045"/>
    <xdr:sp macro="" textlink="">
      <xdr:nvSpPr>
        <xdr:cNvPr id="330" name="テキスト ボックス 329"/>
        <xdr:cNvSpPr txBox="1"/>
      </xdr:nvSpPr>
      <xdr:spPr>
        <a:xfrm>
          <a:off x="14909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143268</xdr:rowOff>
    </xdr:from>
    <xdr:to>
      <xdr:col>21</xdr:col>
      <xdr:colOff>0</xdr:colOff>
      <xdr:row>62</xdr:row>
      <xdr:rowOff>147865</xdr:rowOff>
    </xdr:to>
    <xdr:cxnSp macro="">
      <xdr:nvCxnSpPr>
        <xdr:cNvPr id="331" name="直線コネクタ 330"/>
        <xdr:cNvCxnSpPr/>
      </xdr:nvCxnSpPr>
      <xdr:spPr>
        <a:xfrm flipV="1">
          <a:off x="13512800" y="10773168"/>
          <a:ext cx="889000" cy="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157299</xdr:rowOff>
    </xdr:from>
    <xdr:to>
      <xdr:col>21</xdr:col>
      <xdr:colOff>50800</xdr:colOff>
      <xdr:row>61</xdr:row>
      <xdr:rowOff>87449</xdr:rowOff>
    </xdr:to>
    <xdr:sp macro="" textlink="">
      <xdr:nvSpPr>
        <xdr:cNvPr id="332" name="フローチャート : 判断 331"/>
        <xdr:cNvSpPr/>
      </xdr:nvSpPr>
      <xdr:spPr>
        <a:xfrm>
          <a:off x="14351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97626</xdr:rowOff>
    </xdr:from>
    <xdr:ext cx="762000" cy="259045"/>
    <xdr:sp macro="" textlink="">
      <xdr:nvSpPr>
        <xdr:cNvPr id="333" name="テキスト ボックス 332"/>
        <xdr:cNvSpPr txBox="1"/>
      </xdr:nvSpPr>
      <xdr:spPr>
        <a:xfrm>
          <a:off x="14020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7.89</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164193</xdr:rowOff>
    </xdr:from>
    <xdr:to>
      <xdr:col>19</xdr:col>
      <xdr:colOff>533400</xdr:colOff>
      <xdr:row>61</xdr:row>
      <xdr:rowOff>94343</xdr:rowOff>
    </xdr:to>
    <xdr:sp macro="" textlink="">
      <xdr:nvSpPr>
        <xdr:cNvPr id="334" name="フローチャート : 判断 333"/>
        <xdr:cNvSpPr/>
      </xdr:nvSpPr>
      <xdr:spPr>
        <a:xfrm>
          <a:off x="13462000" y="1045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104520</xdr:rowOff>
    </xdr:from>
    <xdr:ext cx="762000" cy="259045"/>
    <xdr:sp macro="" textlink="">
      <xdr:nvSpPr>
        <xdr:cNvPr id="335" name="テキスト ボックス 334"/>
        <xdr:cNvSpPr txBox="1"/>
      </xdr:nvSpPr>
      <xdr:spPr>
        <a:xfrm>
          <a:off x="13131800" y="1022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28122</xdr:rowOff>
    </xdr:from>
    <xdr:to>
      <xdr:col>24</xdr:col>
      <xdr:colOff>609600</xdr:colOff>
      <xdr:row>62</xdr:row>
      <xdr:rowOff>129722</xdr:rowOff>
    </xdr:to>
    <xdr:sp macro="" textlink="">
      <xdr:nvSpPr>
        <xdr:cNvPr id="341" name="円/楕円 340"/>
        <xdr:cNvSpPr/>
      </xdr:nvSpPr>
      <xdr:spPr>
        <a:xfrm>
          <a:off x="16967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199</xdr:rowOff>
    </xdr:from>
    <xdr:ext cx="762000" cy="259045"/>
    <xdr:sp macro="" textlink="">
      <xdr:nvSpPr>
        <xdr:cNvPr id="342" name="定員管理の状況該当値テキスト"/>
        <xdr:cNvSpPr txBox="1"/>
      </xdr:nvSpPr>
      <xdr:spPr>
        <a:xfrm>
          <a:off x="17106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62593</xdr:rowOff>
    </xdr:from>
    <xdr:to>
      <xdr:col>23</xdr:col>
      <xdr:colOff>457200</xdr:colOff>
      <xdr:row>62</xdr:row>
      <xdr:rowOff>164193</xdr:rowOff>
    </xdr:to>
    <xdr:sp macro="" textlink="">
      <xdr:nvSpPr>
        <xdr:cNvPr id="343" name="円/楕円 342"/>
        <xdr:cNvSpPr/>
      </xdr:nvSpPr>
      <xdr:spPr>
        <a:xfrm>
          <a:off x="161290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148970</xdr:rowOff>
    </xdr:from>
    <xdr:ext cx="736600" cy="259045"/>
    <xdr:sp macro="" textlink="">
      <xdr:nvSpPr>
        <xdr:cNvPr id="344" name="テキスト ボックス 343"/>
        <xdr:cNvSpPr txBox="1"/>
      </xdr:nvSpPr>
      <xdr:spPr>
        <a:xfrm>
          <a:off x="15798800" y="10778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82127</xdr:rowOff>
    </xdr:from>
    <xdr:to>
      <xdr:col>22</xdr:col>
      <xdr:colOff>254000</xdr:colOff>
      <xdr:row>63</xdr:row>
      <xdr:rowOff>12277</xdr:rowOff>
    </xdr:to>
    <xdr:sp macro="" textlink="">
      <xdr:nvSpPr>
        <xdr:cNvPr id="345" name="円/楕円 344"/>
        <xdr:cNvSpPr/>
      </xdr:nvSpPr>
      <xdr:spPr>
        <a:xfrm>
          <a:off x="15240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168504</xdr:rowOff>
    </xdr:from>
    <xdr:ext cx="762000" cy="259045"/>
    <xdr:sp macro="" textlink="">
      <xdr:nvSpPr>
        <xdr:cNvPr id="346" name="テキスト ボックス 345"/>
        <xdr:cNvSpPr txBox="1"/>
      </xdr:nvSpPr>
      <xdr:spPr>
        <a:xfrm>
          <a:off x="14909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92468</xdr:rowOff>
    </xdr:from>
    <xdr:to>
      <xdr:col>21</xdr:col>
      <xdr:colOff>50800</xdr:colOff>
      <xdr:row>63</xdr:row>
      <xdr:rowOff>22618</xdr:rowOff>
    </xdr:to>
    <xdr:sp macro="" textlink="">
      <xdr:nvSpPr>
        <xdr:cNvPr id="347" name="円/楕円 346"/>
        <xdr:cNvSpPr/>
      </xdr:nvSpPr>
      <xdr:spPr>
        <a:xfrm>
          <a:off x="14351000" y="1072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7395</xdr:rowOff>
    </xdr:from>
    <xdr:ext cx="762000" cy="259045"/>
    <xdr:sp macro="" textlink="">
      <xdr:nvSpPr>
        <xdr:cNvPr id="348" name="テキスト ボックス 347"/>
        <xdr:cNvSpPr txBox="1"/>
      </xdr:nvSpPr>
      <xdr:spPr>
        <a:xfrm>
          <a:off x="14020800" y="1080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97065</xdr:rowOff>
    </xdr:from>
    <xdr:to>
      <xdr:col>19</xdr:col>
      <xdr:colOff>533400</xdr:colOff>
      <xdr:row>63</xdr:row>
      <xdr:rowOff>27215</xdr:rowOff>
    </xdr:to>
    <xdr:sp macro="" textlink="">
      <xdr:nvSpPr>
        <xdr:cNvPr id="349" name="円/楕円 348"/>
        <xdr:cNvSpPr/>
      </xdr:nvSpPr>
      <xdr:spPr>
        <a:xfrm>
          <a:off x="13462000" y="1072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11992</xdr:rowOff>
    </xdr:from>
    <xdr:ext cx="762000" cy="259045"/>
    <xdr:sp macro="" textlink="">
      <xdr:nvSpPr>
        <xdr:cNvPr id="350" name="テキスト ボックス 349"/>
        <xdr:cNvSpPr txBox="1"/>
      </xdr:nvSpPr>
      <xdr:spPr>
        <a:xfrm>
          <a:off x="13131800" y="10813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154/198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前年度に比べ</a:t>
          </a:r>
          <a:r>
            <a:rPr lang="en-US" altLang="ja-JP" sz="1100">
              <a:solidFill>
                <a:schemeClr val="dk1"/>
              </a:solidFill>
              <a:latin typeface="+mn-lt"/>
              <a:ea typeface="+mn-ea"/>
              <a:cs typeface="+mn-cs"/>
            </a:rPr>
            <a:t>0.8</a:t>
          </a:r>
          <a:r>
            <a:rPr lang="ja-JP" altLang="ja-JP" sz="1100">
              <a:solidFill>
                <a:schemeClr val="dk1"/>
              </a:solidFill>
              <a:latin typeface="+mn-lt"/>
              <a:ea typeface="+mn-ea"/>
              <a:cs typeface="+mn-cs"/>
            </a:rPr>
            <a:t>ポイント改善したものの、依然として類似団体平均を上回っている。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今後も、市債発行額の抑制や有利な地方債の選択を行い、実質公債費比率の改善に努める。</a:t>
          </a:r>
          <a:endParaRPr lang="en-US"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1" name="直線コネクタ 37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2" name="テキスト ボックス 371"/>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155258</xdr:rowOff>
    </xdr:from>
    <xdr:to>
      <xdr:col>24</xdr:col>
      <xdr:colOff>558800</xdr:colOff>
      <xdr:row>44</xdr:row>
      <xdr:rowOff>68580</xdr:rowOff>
    </xdr:to>
    <xdr:cxnSp macro="">
      <xdr:nvCxnSpPr>
        <xdr:cNvPr id="375" name="直線コネクタ 374"/>
        <xdr:cNvCxnSpPr/>
      </xdr:nvCxnSpPr>
      <xdr:spPr>
        <a:xfrm flipV="1">
          <a:off x="17018000" y="6327458"/>
          <a:ext cx="0" cy="1284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6"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77" name="直線コネクタ 376"/>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70185</xdr:rowOff>
    </xdr:from>
    <xdr:ext cx="762000" cy="259045"/>
    <xdr:sp macro="" textlink="">
      <xdr:nvSpPr>
        <xdr:cNvPr id="378" name="公債費負担の状況最大値テキスト"/>
        <xdr:cNvSpPr txBox="1"/>
      </xdr:nvSpPr>
      <xdr:spPr>
        <a:xfrm>
          <a:off x="17106900" y="6070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24</xdr:col>
      <xdr:colOff>469900</xdr:colOff>
      <xdr:row>36</xdr:row>
      <xdr:rowOff>155258</xdr:rowOff>
    </xdr:from>
    <xdr:to>
      <xdr:col>24</xdr:col>
      <xdr:colOff>647700</xdr:colOff>
      <xdr:row>36</xdr:row>
      <xdr:rowOff>155258</xdr:rowOff>
    </xdr:to>
    <xdr:cxnSp macro="">
      <xdr:nvCxnSpPr>
        <xdr:cNvPr id="379" name="直線コネクタ 378"/>
        <xdr:cNvCxnSpPr/>
      </xdr:nvCxnSpPr>
      <xdr:spPr>
        <a:xfrm>
          <a:off x="16929100" y="6327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136525</xdr:rowOff>
    </xdr:from>
    <xdr:to>
      <xdr:col>24</xdr:col>
      <xdr:colOff>558800</xdr:colOff>
      <xdr:row>42</xdr:row>
      <xdr:rowOff>13335</xdr:rowOff>
    </xdr:to>
    <xdr:cxnSp macro="">
      <xdr:nvCxnSpPr>
        <xdr:cNvPr id="380" name="直線コネクタ 379"/>
        <xdr:cNvCxnSpPr/>
      </xdr:nvCxnSpPr>
      <xdr:spPr>
        <a:xfrm flipV="1">
          <a:off x="16179800" y="7165975"/>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81"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82" name="フローチャート : 判断 381"/>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13335</xdr:rowOff>
    </xdr:from>
    <xdr:to>
      <xdr:col>23</xdr:col>
      <xdr:colOff>406400</xdr:colOff>
      <xdr:row>42</xdr:row>
      <xdr:rowOff>67628</xdr:rowOff>
    </xdr:to>
    <xdr:cxnSp macro="">
      <xdr:nvCxnSpPr>
        <xdr:cNvPr id="383" name="直線コネクタ 382"/>
        <xdr:cNvCxnSpPr/>
      </xdr:nvCxnSpPr>
      <xdr:spPr>
        <a:xfrm flipV="1">
          <a:off x="15290800" y="7214235"/>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94297</xdr:rowOff>
    </xdr:from>
    <xdr:to>
      <xdr:col>23</xdr:col>
      <xdr:colOff>457200</xdr:colOff>
      <xdr:row>41</xdr:row>
      <xdr:rowOff>24447</xdr:rowOff>
    </xdr:to>
    <xdr:sp macro="" textlink="">
      <xdr:nvSpPr>
        <xdr:cNvPr id="384" name="フローチャート : 判断 383"/>
        <xdr:cNvSpPr/>
      </xdr:nvSpPr>
      <xdr:spPr>
        <a:xfrm>
          <a:off x="16129000" y="695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34624</xdr:rowOff>
    </xdr:from>
    <xdr:ext cx="736600" cy="259045"/>
    <xdr:sp macro="" textlink="">
      <xdr:nvSpPr>
        <xdr:cNvPr id="385" name="テキスト ボックス 384"/>
        <xdr:cNvSpPr txBox="1"/>
      </xdr:nvSpPr>
      <xdr:spPr>
        <a:xfrm>
          <a:off x="15798800" y="6721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67628</xdr:rowOff>
    </xdr:from>
    <xdr:to>
      <xdr:col>22</xdr:col>
      <xdr:colOff>203200</xdr:colOff>
      <xdr:row>42</xdr:row>
      <xdr:rowOff>127953</xdr:rowOff>
    </xdr:to>
    <xdr:cxnSp macro="">
      <xdr:nvCxnSpPr>
        <xdr:cNvPr id="386" name="直線コネクタ 385"/>
        <xdr:cNvCxnSpPr/>
      </xdr:nvCxnSpPr>
      <xdr:spPr>
        <a:xfrm flipV="1">
          <a:off x="14401800" y="726852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7" name="フローチャート : 判断 386"/>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8" name="テキスト ボックス 387"/>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127953</xdr:rowOff>
    </xdr:from>
    <xdr:to>
      <xdr:col>21</xdr:col>
      <xdr:colOff>0</xdr:colOff>
      <xdr:row>43</xdr:row>
      <xdr:rowOff>34925</xdr:rowOff>
    </xdr:to>
    <xdr:cxnSp macro="">
      <xdr:nvCxnSpPr>
        <xdr:cNvPr id="389" name="直線コネクタ 388"/>
        <xdr:cNvCxnSpPr/>
      </xdr:nvCxnSpPr>
      <xdr:spPr>
        <a:xfrm flipV="1">
          <a:off x="13512800" y="7328853"/>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79693</xdr:rowOff>
    </xdr:from>
    <xdr:to>
      <xdr:col>21</xdr:col>
      <xdr:colOff>50800</xdr:colOff>
      <xdr:row>42</xdr:row>
      <xdr:rowOff>9843</xdr:rowOff>
    </xdr:to>
    <xdr:sp macro="" textlink="">
      <xdr:nvSpPr>
        <xdr:cNvPr id="390" name="フローチャート : 判断 389"/>
        <xdr:cNvSpPr/>
      </xdr:nvSpPr>
      <xdr:spPr>
        <a:xfrm>
          <a:off x="14351000" y="71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20020</xdr:rowOff>
    </xdr:from>
    <xdr:ext cx="762000" cy="259045"/>
    <xdr:sp macro="" textlink="">
      <xdr:nvSpPr>
        <xdr:cNvPr id="391" name="テキスト ボックス 390"/>
        <xdr:cNvSpPr txBox="1"/>
      </xdr:nvSpPr>
      <xdr:spPr>
        <a:xfrm>
          <a:off x="14020800" y="6878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140018</xdr:rowOff>
    </xdr:from>
    <xdr:to>
      <xdr:col>19</xdr:col>
      <xdr:colOff>533400</xdr:colOff>
      <xdr:row>42</xdr:row>
      <xdr:rowOff>70168</xdr:rowOff>
    </xdr:to>
    <xdr:sp macro="" textlink="">
      <xdr:nvSpPr>
        <xdr:cNvPr id="392" name="フローチャート : 判断 391"/>
        <xdr:cNvSpPr/>
      </xdr:nvSpPr>
      <xdr:spPr>
        <a:xfrm>
          <a:off x="13462000" y="716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80345</xdr:rowOff>
    </xdr:from>
    <xdr:ext cx="762000" cy="259045"/>
    <xdr:sp macro="" textlink="">
      <xdr:nvSpPr>
        <xdr:cNvPr id="393" name="テキスト ボックス 392"/>
        <xdr:cNvSpPr txBox="1"/>
      </xdr:nvSpPr>
      <xdr:spPr>
        <a:xfrm>
          <a:off x="13131800" y="69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85725</xdr:rowOff>
    </xdr:from>
    <xdr:to>
      <xdr:col>24</xdr:col>
      <xdr:colOff>609600</xdr:colOff>
      <xdr:row>42</xdr:row>
      <xdr:rowOff>15875</xdr:rowOff>
    </xdr:to>
    <xdr:sp macro="" textlink="">
      <xdr:nvSpPr>
        <xdr:cNvPr id="399" name="円/楕円 398"/>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57802</xdr:rowOff>
    </xdr:from>
    <xdr:ext cx="762000" cy="259045"/>
    <xdr:sp macro="" textlink="">
      <xdr:nvSpPr>
        <xdr:cNvPr id="400"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133985</xdr:rowOff>
    </xdr:from>
    <xdr:to>
      <xdr:col>23</xdr:col>
      <xdr:colOff>457200</xdr:colOff>
      <xdr:row>42</xdr:row>
      <xdr:rowOff>64135</xdr:rowOff>
    </xdr:to>
    <xdr:sp macro="" textlink="">
      <xdr:nvSpPr>
        <xdr:cNvPr id="401" name="円/楕円 400"/>
        <xdr:cNvSpPr/>
      </xdr:nvSpPr>
      <xdr:spPr>
        <a:xfrm>
          <a:off x="16129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48912</xdr:rowOff>
    </xdr:from>
    <xdr:ext cx="736600" cy="259045"/>
    <xdr:sp macro="" textlink="">
      <xdr:nvSpPr>
        <xdr:cNvPr id="402" name="テキスト ボックス 401"/>
        <xdr:cNvSpPr txBox="1"/>
      </xdr:nvSpPr>
      <xdr:spPr>
        <a:xfrm>
          <a:off x="15798800" y="7249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16828</xdr:rowOff>
    </xdr:from>
    <xdr:to>
      <xdr:col>22</xdr:col>
      <xdr:colOff>254000</xdr:colOff>
      <xdr:row>42</xdr:row>
      <xdr:rowOff>118428</xdr:rowOff>
    </xdr:to>
    <xdr:sp macro="" textlink="">
      <xdr:nvSpPr>
        <xdr:cNvPr id="403" name="円/楕円 402"/>
        <xdr:cNvSpPr/>
      </xdr:nvSpPr>
      <xdr:spPr>
        <a:xfrm>
          <a:off x="15240000" y="7217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103205</xdr:rowOff>
    </xdr:from>
    <xdr:ext cx="762000" cy="259045"/>
    <xdr:sp macro="" textlink="">
      <xdr:nvSpPr>
        <xdr:cNvPr id="404" name="テキスト ボックス 403"/>
        <xdr:cNvSpPr txBox="1"/>
      </xdr:nvSpPr>
      <xdr:spPr>
        <a:xfrm>
          <a:off x="14909800" y="730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77153</xdr:rowOff>
    </xdr:from>
    <xdr:to>
      <xdr:col>21</xdr:col>
      <xdr:colOff>50800</xdr:colOff>
      <xdr:row>43</xdr:row>
      <xdr:rowOff>7303</xdr:rowOff>
    </xdr:to>
    <xdr:sp macro="" textlink="">
      <xdr:nvSpPr>
        <xdr:cNvPr id="405" name="円/楕円 404"/>
        <xdr:cNvSpPr/>
      </xdr:nvSpPr>
      <xdr:spPr>
        <a:xfrm>
          <a:off x="14351000" y="72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163530</xdr:rowOff>
    </xdr:from>
    <xdr:ext cx="762000" cy="259045"/>
    <xdr:sp macro="" textlink="">
      <xdr:nvSpPr>
        <xdr:cNvPr id="406" name="テキスト ボックス 405"/>
        <xdr:cNvSpPr txBox="1"/>
      </xdr:nvSpPr>
      <xdr:spPr>
        <a:xfrm>
          <a:off x="14020800" y="736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155575</xdr:rowOff>
    </xdr:from>
    <xdr:to>
      <xdr:col>19</xdr:col>
      <xdr:colOff>533400</xdr:colOff>
      <xdr:row>43</xdr:row>
      <xdr:rowOff>85725</xdr:rowOff>
    </xdr:to>
    <xdr:sp macro="" textlink="">
      <xdr:nvSpPr>
        <xdr:cNvPr id="407" name="円/楕円 406"/>
        <xdr:cNvSpPr/>
      </xdr:nvSpPr>
      <xdr:spPr>
        <a:xfrm>
          <a:off x="13462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70502</xdr:rowOff>
    </xdr:from>
    <xdr:ext cx="762000" cy="259045"/>
    <xdr:sp macro="" textlink="">
      <xdr:nvSpPr>
        <xdr:cNvPr id="408" name="テキスト ボックス 407"/>
        <xdr:cNvSpPr txBox="1"/>
      </xdr:nvSpPr>
      <xdr:spPr>
        <a:xfrm>
          <a:off x="13131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0" name="テキスト ボックス 409"/>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1" name="テキスト ボックス 410"/>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168/198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300">
              <a:latin typeface="ＭＳ Ｐゴシック"/>
            </a:rPr>
            <a:t>　</a:t>
          </a:r>
          <a:r>
            <a:rPr lang="ja-JP" altLang="ja-JP" sz="1100">
              <a:solidFill>
                <a:schemeClr val="dk1"/>
              </a:solidFill>
              <a:latin typeface="+mn-lt"/>
              <a:ea typeface="+mn-ea"/>
              <a:cs typeface="+mn-cs"/>
            </a:rPr>
            <a:t>地方債残高の減少により前年度に比べ</a:t>
          </a:r>
          <a:r>
            <a:rPr lang="en-US" altLang="ja-JP" sz="1100">
              <a:solidFill>
                <a:schemeClr val="dk1"/>
              </a:solidFill>
              <a:latin typeface="+mn-lt"/>
              <a:ea typeface="+mn-ea"/>
              <a:cs typeface="+mn-cs"/>
            </a:rPr>
            <a:t>15.7</a:t>
          </a:r>
          <a:r>
            <a:rPr lang="ja-JP" altLang="ja-JP" sz="1100">
              <a:solidFill>
                <a:schemeClr val="dk1"/>
              </a:solidFill>
              <a:latin typeface="+mn-lt"/>
              <a:ea typeface="+mn-ea"/>
              <a:cs typeface="+mn-cs"/>
            </a:rPr>
            <a:t>ポイント改善したものの、類似団体平均を大きく上回っている。</a:t>
          </a:r>
          <a:endParaRPr lang="en-US" altLang="ja-JP" sz="1100">
            <a:solidFill>
              <a:schemeClr val="dk1"/>
            </a:solidFill>
            <a:latin typeface="+mn-lt"/>
            <a:ea typeface="+mn-ea"/>
            <a:cs typeface="+mn-cs"/>
          </a:endParaRPr>
        </a:p>
        <a:p>
          <a:r>
            <a:rPr lang="ja-JP" altLang="ja-JP" sz="1100">
              <a:solidFill>
                <a:schemeClr val="dk1"/>
              </a:solidFill>
              <a:latin typeface="+mn-lt"/>
              <a:ea typeface="+mn-ea"/>
              <a:cs typeface="+mn-cs"/>
            </a:rPr>
            <a:t>　今後も、市債発行額を抑制するとともに、職員数及び退職者の状況を見ながら、職員定数の適正化に努め、退職手当負担見込額の縮減を図っていく。</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5" name="直線コネクタ 424"/>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6" name="テキスト ボックス 425"/>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9" name="直線コネクタ 428"/>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30" name="テキスト ボックス 429"/>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1" name="直線コネクタ 43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1810</xdr:rowOff>
    </xdr:from>
    <xdr:to>
      <xdr:col>24</xdr:col>
      <xdr:colOff>558800</xdr:colOff>
      <xdr:row>22</xdr:row>
      <xdr:rowOff>123380</xdr:rowOff>
    </xdr:to>
    <xdr:cxnSp macro="">
      <xdr:nvCxnSpPr>
        <xdr:cNvPr id="433" name="直線コネクタ 432"/>
        <xdr:cNvCxnSpPr/>
      </xdr:nvCxnSpPr>
      <xdr:spPr>
        <a:xfrm flipV="1">
          <a:off x="17018000" y="2573560"/>
          <a:ext cx="0" cy="132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95457</xdr:rowOff>
    </xdr:from>
    <xdr:ext cx="762000" cy="259045"/>
    <xdr:sp macro="" textlink="">
      <xdr:nvSpPr>
        <xdr:cNvPr id="434" name="将来負担の状況最小値テキスト"/>
        <xdr:cNvSpPr txBox="1"/>
      </xdr:nvSpPr>
      <xdr:spPr>
        <a:xfrm>
          <a:off x="17106900" y="386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219.4</a:t>
          </a:r>
          <a:endParaRPr kumimoji="1" lang="ja-JP" altLang="en-US" sz="1000" b="1">
            <a:latin typeface="ＭＳ Ｐゴシック"/>
          </a:endParaRPr>
        </a:p>
      </xdr:txBody>
    </xdr:sp>
    <xdr:clientData/>
  </xdr:oneCellAnchor>
  <xdr:twoCellAnchor>
    <xdr:from>
      <xdr:col>24</xdr:col>
      <xdr:colOff>469900</xdr:colOff>
      <xdr:row>22</xdr:row>
      <xdr:rowOff>123380</xdr:rowOff>
    </xdr:from>
    <xdr:to>
      <xdr:col>24</xdr:col>
      <xdr:colOff>647700</xdr:colOff>
      <xdr:row>22</xdr:row>
      <xdr:rowOff>123380</xdr:rowOff>
    </xdr:to>
    <xdr:cxnSp macro="">
      <xdr:nvCxnSpPr>
        <xdr:cNvPr id="435" name="直線コネクタ 434"/>
        <xdr:cNvCxnSpPr/>
      </xdr:nvCxnSpPr>
      <xdr:spPr>
        <a:xfrm>
          <a:off x="16929100" y="3895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88187</xdr:rowOff>
    </xdr:from>
    <xdr:ext cx="762000" cy="259045"/>
    <xdr:sp macro="" textlink="">
      <xdr:nvSpPr>
        <xdr:cNvPr id="436" name="将来負担の状況最大値テキスト"/>
        <xdr:cNvSpPr txBox="1"/>
      </xdr:nvSpPr>
      <xdr:spPr>
        <a:xfrm>
          <a:off x="17106900" y="231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15</xdr:row>
      <xdr:rowOff>1810</xdr:rowOff>
    </xdr:from>
    <xdr:to>
      <xdr:col>24</xdr:col>
      <xdr:colOff>647700</xdr:colOff>
      <xdr:row>15</xdr:row>
      <xdr:rowOff>1810</xdr:rowOff>
    </xdr:to>
    <xdr:cxnSp macro="">
      <xdr:nvCxnSpPr>
        <xdr:cNvPr id="437" name="直線コネクタ 436"/>
        <xdr:cNvCxnSpPr/>
      </xdr:nvCxnSpPr>
      <xdr:spPr>
        <a:xfrm>
          <a:off x="16929100" y="257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18</xdr:row>
      <xdr:rowOff>157067</xdr:rowOff>
    </xdr:from>
    <xdr:to>
      <xdr:col>24</xdr:col>
      <xdr:colOff>558800</xdr:colOff>
      <xdr:row>19</xdr:row>
      <xdr:rowOff>80328</xdr:rowOff>
    </xdr:to>
    <xdr:cxnSp macro="">
      <xdr:nvCxnSpPr>
        <xdr:cNvPr id="438" name="直線コネクタ 437"/>
        <xdr:cNvCxnSpPr/>
      </xdr:nvCxnSpPr>
      <xdr:spPr>
        <a:xfrm flipV="1">
          <a:off x="16179800" y="3243167"/>
          <a:ext cx="838200" cy="94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97712</xdr:rowOff>
    </xdr:from>
    <xdr:ext cx="762000" cy="259045"/>
    <xdr:sp macro="" textlink="">
      <xdr:nvSpPr>
        <xdr:cNvPr id="439" name="将来負担の状況平均値テキスト"/>
        <xdr:cNvSpPr txBox="1"/>
      </xdr:nvSpPr>
      <xdr:spPr>
        <a:xfrm>
          <a:off x="17106900" y="2669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81185</xdr:rowOff>
    </xdr:from>
    <xdr:to>
      <xdr:col>24</xdr:col>
      <xdr:colOff>609600</xdr:colOff>
      <xdr:row>17</xdr:row>
      <xdr:rowOff>11335</xdr:rowOff>
    </xdr:to>
    <xdr:sp macro="" textlink="">
      <xdr:nvSpPr>
        <xdr:cNvPr id="440" name="フローチャート : 判断 439"/>
        <xdr:cNvSpPr/>
      </xdr:nvSpPr>
      <xdr:spPr>
        <a:xfrm>
          <a:off x="16967200" y="282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80328</xdr:rowOff>
    </xdr:from>
    <xdr:to>
      <xdr:col>23</xdr:col>
      <xdr:colOff>406400</xdr:colOff>
      <xdr:row>19</xdr:row>
      <xdr:rowOff>106267</xdr:rowOff>
    </xdr:to>
    <xdr:cxnSp macro="">
      <xdr:nvCxnSpPr>
        <xdr:cNvPr id="441" name="直線コネクタ 440"/>
        <xdr:cNvCxnSpPr/>
      </xdr:nvCxnSpPr>
      <xdr:spPr>
        <a:xfrm flipV="1">
          <a:off x="15290800" y="3337878"/>
          <a:ext cx="889000" cy="25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128842</xdr:rowOff>
    </xdr:from>
    <xdr:to>
      <xdr:col>23</xdr:col>
      <xdr:colOff>457200</xdr:colOff>
      <xdr:row>17</xdr:row>
      <xdr:rowOff>58992</xdr:rowOff>
    </xdr:to>
    <xdr:sp macro="" textlink="">
      <xdr:nvSpPr>
        <xdr:cNvPr id="442" name="フローチャート : 判断 441"/>
        <xdr:cNvSpPr/>
      </xdr:nvSpPr>
      <xdr:spPr>
        <a:xfrm>
          <a:off x="16129000" y="287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69169</xdr:rowOff>
    </xdr:from>
    <xdr:ext cx="736600" cy="259045"/>
    <xdr:sp macro="" textlink="">
      <xdr:nvSpPr>
        <xdr:cNvPr id="443" name="テキスト ボックス 442"/>
        <xdr:cNvSpPr txBox="1"/>
      </xdr:nvSpPr>
      <xdr:spPr>
        <a:xfrm>
          <a:off x="15798800" y="2640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21</xdr:col>
      <xdr:colOff>0</xdr:colOff>
      <xdr:row>19</xdr:row>
      <xdr:rowOff>106267</xdr:rowOff>
    </xdr:from>
    <xdr:to>
      <xdr:col>22</xdr:col>
      <xdr:colOff>203200</xdr:colOff>
      <xdr:row>19</xdr:row>
      <xdr:rowOff>128588</xdr:rowOff>
    </xdr:to>
    <xdr:cxnSp macro="">
      <xdr:nvCxnSpPr>
        <xdr:cNvPr id="444" name="直線コネクタ 443"/>
        <xdr:cNvCxnSpPr/>
      </xdr:nvCxnSpPr>
      <xdr:spPr>
        <a:xfrm flipV="1">
          <a:off x="14401800" y="3363817"/>
          <a:ext cx="889000" cy="22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23749</xdr:rowOff>
    </xdr:from>
    <xdr:to>
      <xdr:col>22</xdr:col>
      <xdr:colOff>254000</xdr:colOff>
      <xdr:row>17</xdr:row>
      <xdr:rowOff>125349</xdr:rowOff>
    </xdr:to>
    <xdr:sp macro="" textlink="">
      <xdr:nvSpPr>
        <xdr:cNvPr id="445" name="フローチャート : 判断 444"/>
        <xdr:cNvSpPr/>
      </xdr:nvSpPr>
      <xdr:spPr>
        <a:xfrm>
          <a:off x="15240000" y="293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135526</xdr:rowOff>
    </xdr:from>
    <xdr:ext cx="762000" cy="259045"/>
    <xdr:sp macro="" textlink="">
      <xdr:nvSpPr>
        <xdr:cNvPr id="446" name="テキスト ボックス 445"/>
        <xdr:cNvSpPr txBox="1"/>
      </xdr:nvSpPr>
      <xdr:spPr>
        <a:xfrm>
          <a:off x="14909800" y="270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128588</xdr:rowOff>
    </xdr:from>
    <xdr:to>
      <xdr:col>21</xdr:col>
      <xdr:colOff>0</xdr:colOff>
      <xdr:row>20</xdr:row>
      <xdr:rowOff>7810</xdr:rowOff>
    </xdr:to>
    <xdr:cxnSp macro="">
      <xdr:nvCxnSpPr>
        <xdr:cNvPr id="447" name="直線コネクタ 446"/>
        <xdr:cNvCxnSpPr/>
      </xdr:nvCxnSpPr>
      <xdr:spPr>
        <a:xfrm flipV="1">
          <a:off x="13512800" y="3386138"/>
          <a:ext cx="889000" cy="50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137763</xdr:rowOff>
    </xdr:from>
    <xdr:to>
      <xdr:col>21</xdr:col>
      <xdr:colOff>50800</xdr:colOff>
      <xdr:row>18</xdr:row>
      <xdr:rowOff>67913</xdr:rowOff>
    </xdr:to>
    <xdr:sp macro="" textlink="">
      <xdr:nvSpPr>
        <xdr:cNvPr id="448" name="フローチャート : 判断 447"/>
        <xdr:cNvSpPr/>
      </xdr:nvSpPr>
      <xdr:spPr>
        <a:xfrm>
          <a:off x="14351000" y="305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78090</xdr:rowOff>
    </xdr:from>
    <xdr:ext cx="762000" cy="259045"/>
    <xdr:sp macro="" textlink="">
      <xdr:nvSpPr>
        <xdr:cNvPr id="449" name="テキスト ボックス 448"/>
        <xdr:cNvSpPr txBox="1"/>
      </xdr:nvSpPr>
      <xdr:spPr>
        <a:xfrm>
          <a:off x="14020800" y="282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78518</xdr:rowOff>
    </xdr:from>
    <xdr:to>
      <xdr:col>19</xdr:col>
      <xdr:colOff>533400</xdr:colOff>
      <xdr:row>19</xdr:row>
      <xdr:rowOff>8668</xdr:rowOff>
    </xdr:to>
    <xdr:sp macro="" textlink="">
      <xdr:nvSpPr>
        <xdr:cNvPr id="450" name="フローチャート : 判断 449"/>
        <xdr:cNvSpPr/>
      </xdr:nvSpPr>
      <xdr:spPr>
        <a:xfrm>
          <a:off x="13462000" y="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18845</xdr:rowOff>
    </xdr:from>
    <xdr:ext cx="762000" cy="259045"/>
    <xdr:sp macro="" textlink="">
      <xdr:nvSpPr>
        <xdr:cNvPr id="451" name="テキスト ボックス 450"/>
        <xdr:cNvSpPr txBox="1"/>
      </xdr:nvSpPr>
      <xdr:spPr>
        <a:xfrm>
          <a:off x="13131800" y="2933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106267</xdr:rowOff>
    </xdr:from>
    <xdr:to>
      <xdr:col>24</xdr:col>
      <xdr:colOff>609600</xdr:colOff>
      <xdr:row>19</xdr:row>
      <xdr:rowOff>36417</xdr:rowOff>
    </xdr:to>
    <xdr:sp macro="" textlink="">
      <xdr:nvSpPr>
        <xdr:cNvPr id="457" name="円/楕円 456"/>
        <xdr:cNvSpPr/>
      </xdr:nvSpPr>
      <xdr:spPr>
        <a:xfrm>
          <a:off x="16967200" y="319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78344</xdr:rowOff>
    </xdr:from>
    <xdr:ext cx="762000" cy="259045"/>
    <xdr:sp macro="" textlink="">
      <xdr:nvSpPr>
        <xdr:cNvPr id="458" name="将来負担の状況該当値テキスト"/>
        <xdr:cNvSpPr txBox="1"/>
      </xdr:nvSpPr>
      <xdr:spPr>
        <a:xfrm>
          <a:off x="17106900" y="3164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111.3</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29528</xdr:rowOff>
    </xdr:from>
    <xdr:to>
      <xdr:col>23</xdr:col>
      <xdr:colOff>457200</xdr:colOff>
      <xdr:row>19</xdr:row>
      <xdr:rowOff>131128</xdr:rowOff>
    </xdr:to>
    <xdr:sp macro="" textlink="">
      <xdr:nvSpPr>
        <xdr:cNvPr id="459" name="円/楕円 458"/>
        <xdr:cNvSpPr/>
      </xdr:nvSpPr>
      <xdr:spPr>
        <a:xfrm>
          <a:off x="16129000" y="328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19</xdr:row>
      <xdr:rowOff>115905</xdr:rowOff>
    </xdr:from>
    <xdr:ext cx="736600" cy="259045"/>
    <xdr:sp macro="" textlink="">
      <xdr:nvSpPr>
        <xdr:cNvPr id="460" name="テキスト ボックス 459"/>
        <xdr:cNvSpPr txBox="1"/>
      </xdr:nvSpPr>
      <xdr:spPr>
        <a:xfrm>
          <a:off x="15798800" y="3373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127.0</a:t>
          </a:r>
          <a:endParaRPr kumimoji="1" lang="ja-JP" altLang="en-US" sz="1000" b="1">
            <a:solidFill>
              <a:srgbClr val="FF0000"/>
            </a:solidFill>
            <a:latin typeface="ＭＳ Ｐゴシック"/>
          </a:endParaRPr>
        </a:p>
      </xdr:txBody>
    </xdr:sp>
    <xdr:clientData/>
  </xdr:oneCellAnchor>
  <xdr:twoCellAnchor>
    <xdr:from>
      <xdr:col>22</xdr:col>
      <xdr:colOff>152400</xdr:colOff>
      <xdr:row>19</xdr:row>
      <xdr:rowOff>55467</xdr:rowOff>
    </xdr:from>
    <xdr:to>
      <xdr:col>22</xdr:col>
      <xdr:colOff>254000</xdr:colOff>
      <xdr:row>19</xdr:row>
      <xdr:rowOff>157067</xdr:rowOff>
    </xdr:to>
    <xdr:sp macro="" textlink="">
      <xdr:nvSpPr>
        <xdr:cNvPr id="461" name="円/楕円 460"/>
        <xdr:cNvSpPr/>
      </xdr:nvSpPr>
      <xdr:spPr>
        <a:xfrm>
          <a:off x="15240000" y="3313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141844</xdr:rowOff>
    </xdr:from>
    <xdr:ext cx="762000" cy="259045"/>
    <xdr:sp macro="" textlink="">
      <xdr:nvSpPr>
        <xdr:cNvPr id="462" name="テキスト ボックス 461"/>
        <xdr:cNvSpPr txBox="1"/>
      </xdr:nvSpPr>
      <xdr:spPr>
        <a:xfrm>
          <a:off x="14909800" y="339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131.3</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77788</xdr:rowOff>
    </xdr:from>
    <xdr:to>
      <xdr:col>21</xdr:col>
      <xdr:colOff>50800</xdr:colOff>
      <xdr:row>20</xdr:row>
      <xdr:rowOff>7938</xdr:rowOff>
    </xdr:to>
    <xdr:sp macro="" textlink="">
      <xdr:nvSpPr>
        <xdr:cNvPr id="463" name="円/楕円 462"/>
        <xdr:cNvSpPr/>
      </xdr:nvSpPr>
      <xdr:spPr>
        <a:xfrm>
          <a:off x="14351000" y="333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164165</xdr:rowOff>
    </xdr:from>
    <xdr:ext cx="762000" cy="259045"/>
    <xdr:sp macro="" textlink="">
      <xdr:nvSpPr>
        <xdr:cNvPr id="464" name="テキスト ボックス 463"/>
        <xdr:cNvSpPr txBox="1"/>
      </xdr:nvSpPr>
      <xdr:spPr>
        <a:xfrm>
          <a:off x="14020800" y="342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135.0</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128460</xdr:rowOff>
    </xdr:from>
    <xdr:to>
      <xdr:col>19</xdr:col>
      <xdr:colOff>533400</xdr:colOff>
      <xdr:row>20</xdr:row>
      <xdr:rowOff>58610</xdr:rowOff>
    </xdr:to>
    <xdr:sp macro="" textlink="">
      <xdr:nvSpPr>
        <xdr:cNvPr id="465" name="円/楕円 464"/>
        <xdr:cNvSpPr/>
      </xdr:nvSpPr>
      <xdr:spPr>
        <a:xfrm>
          <a:off x="13462000" y="338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43387</xdr:rowOff>
    </xdr:from>
    <xdr:ext cx="762000" cy="259045"/>
    <xdr:sp macro="" textlink="">
      <xdr:nvSpPr>
        <xdr:cNvPr id="466" name="テキスト ボックス 465"/>
        <xdr:cNvSpPr txBox="1"/>
      </xdr:nvSpPr>
      <xdr:spPr>
        <a:xfrm>
          <a:off x="13131800" y="347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宮崎県日南市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57,324
56,963
536.12
28,730,157
27,905,308
744,862
16,137,238
31,511,750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13.0
111.3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163/198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latin typeface="+mn-lt"/>
              <a:ea typeface="+mn-ea"/>
              <a:cs typeface="+mn-cs"/>
            </a:rPr>
            <a:t>人件費に係る経常収支比率は</a:t>
          </a:r>
          <a:r>
            <a:rPr lang="en-US" altLang="ja-JP" sz="1100" b="0" i="0" baseline="0">
              <a:solidFill>
                <a:schemeClr val="dk1"/>
              </a:solidFill>
              <a:latin typeface="+mn-lt"/>
              <a:ea typeface="+mn-ea"/>
              <a:cs typeface="+mn-cs"/>
            </a:rPr>
            <a:t>27.6 </a:t>
          </a:r>
          <a:r>
            <a:rPr lang="ja-JP" altLang="ja-JP" sz="1100" b="0" i="0" baseline="0">
              <a:solidFill>
                <a:schemeClr val="dk1"/>
              </a:solidFill>
              <a:latin typeface="+mn-lt"/>
              <a:ea typeface="+mn-ea"/>
              <a:cs typeface="+mn-cs"/>
            </a:rPr>
            <a:t>％で、類似団体平均と比べて高い水準にある。これは、</a:t>
          </a:r>
          <a:r>
            <a:rPr lang="ja-JP" altLang="ja-JP" sz="1100">
              <a:solidFill>
                <a:schemeClr val="dk1"/>
              </a:solidFill>
              <a:latin typeface="+mn-lt"/>
              <a:ea typeface="+mn-ea"/>
              <a:cs typeface="+mn-cs"/>
            </a:rPr>
            <a:t>現在も合併後の行政組織を整理している過程にあり、かつ、</a:t>
          </a:r>
          <a:r>
            <a:rPr lang="ja-JP" altLang="ja-JP" sz="1100" b="0" i="0" baseline="0">
              <a:solidFill>
                <a:schemeClr val="dk1"/>
              </a:solidFill>
              <a:latin typeface="+mn-lt"/>
              <a:ea typeface="+mn-ea"/>
              <a:cs typeface="+mn-cs"/>
            </a:rPr>
            <a:t>合併後の広い行政区域に対応するため、支所・出張所を多く配置していることもあり、職員数が類似団体平均と比較して多いことが主な要因である。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今後も、合併</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年後の職員数を類似団体の平均にするため、職員数、退職者の状況や新規の行政需要への対応を勘案しながら、人件費の削減に努める。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123190</xdr:rowOff>
    </xdr:to>
    <xdr:cxnSp macro="">
      <xdr:nvCxnSpPr>
        <xdr:cNvPr id="60" name="直線コネクタ 59"/>
        <xdr:cNvCxnSpPr/>
      </xdr:nvCxnSpPr>
      <xdr:spPr>
        <a:xfrm flipV="1">
          <a:off x="4826000" y="57505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95267</xdr:rowOff>
    </xdr:from>
    <xdr:ext cx="762000" cy="259045"/>
    <xdr:sp macro="" textlink="">
      <xdr:nvSpPr>
        <xdr:cNvPr id="61" name="人件費最小値テキスト"/>
        <xdr:cNvSpPr txBox="1"/>
      </xdr:nvSpPr>
      <xdr:spPr>
        <a:xfrm>
          <a:off x="4914900" y="712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41</xdr:row>
      <xdr:rowOff>123190</xdr:rowOff>
    </xdr:from>
    <xdr:to>
      <xdr:col>7</xdr:col>
      <xdr:colOff>104775</xdr:colOff>
      <xdr:row>41</xdr:row>
      <xdr:rowOff>123190</xdr:rowOff>
    </xdr:to>
    <xdr:cxnSp macro="">
      <xdr:nvCxnSpPr>
        <xdr:cNvPr id="62" name="直線コネクタ 61"/>
        <xdr:cNvCxnSpPr/>
      </xdr:nvCxnSpPr>
      <xdr:spPr>
        <a:xfrm>
          <a:off x="4737100" y="715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3"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4" name="直線コネクタ 63"/>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96520</xdr:rowOff>
    </xdr:from>
    <xdr:to>
      <xdr:col>7</xdr:col>
      <xdr:colOff>15875</xdr:colOff>
      <xdr:row>38</xdr:row>
      <xdr:rowOff>165100</xdr:rowOff>
    </xdr:to>
    <xdr:cxnSp macro="">
      <xdr:nvCxnSpPr>
        <xdr:cNvPr id="65" name="直線コネクタ 64"/>
        <xdr:cNvCxnSpPr/>
      </xdr:nvCxnSpPr>
      <xdr:spPr>
        <a:xfrm flipV="1">
          <a:off x="3987800" y="66116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138447</xdr:rowOff>
    </xdr:from>
    <xdr:ext cx="762000" cy="259045"/>
    <xdr:sp macro="" textlink="">
      <xdr:nvSpPr>
        <xdr:cNvPr id="66" name="人件費平均値テキスト"/>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121920</xdr:rowOff>
    </xdr:from>
    <xdr:to>
      <xdr:col>7</xdr:col>
      <xdr:colOff>66675</xdr:colOff>
      <xdr:row>37</xdr:row>
      <xdr:rowOff>52070</xdr:rowOff>
    </xdr:to>
    <xdr:sp macro="" textlink="">
      <xdr:nvSpPr>
        <xdr:cNvPr id="67" name="フローチャート : 判断 66"/>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127000</xdr:rowOff>
    </xdr:from>
    <xdr:to>
      <xdr:col>5</xdr:col>
      <xdr:colOff>549275</xdr:colOff>
      <xdr:row>38</xdr:row>
      <xdr:rowOff>165100</xdr:rowOff>
    </xdr:to>
    <xdr:cxnSp macro="">
      <xdr:nvCxnSpPr>
        <xdr:cNvPr id="68" name="直線コネクタ 67"/>
        <xdr:cNvCxnSpPr/>
      </xdr:nvCxnSpPr>
      <xdr:spPr>
        <a:xfrm>
          <a:off x="3098800" y="6642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69" name="フローチャート : 判断 68"/>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130827</xdr:rowOff>
    </xdr:from>
    <xdr:ext cx="736600" cy="259045"/>
    <xdr:sp macro="" textlink="">
      <xdr:nvSpPr>
        <xdr:cNvPr id="70" name="テキスト ボックス 69"/>
        <xdr:cNvSpPr txBox="1"/>
      </xdr:nvSpPr>
      <xdr:spPr>
        <a:xfrm>
          <a:off x="3606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58420</xdr:rowOff>
    </xdr:from>
    <xdr:to>
      <xdr:col>4</xdr:col>
      <xdr:colOff>346075</xdr:colOff>
      <xdr:row>38</xdr:row>
      <xdr:rowOff>127000</xdr:rowOff>
    </xdr:to>
    <xdr:cxnSp macro="">
      <xdr:nvCxnSpPr>
        <xdr:cNvPr id="71" name="直線コネクタ 70"/>
        <xdr:cNvCxnSpPr/>
      </xdr:nvCxnSpPr>
      <xdr:spPr>
        <a:xfrm>
          <a:off x="2209800" y="65735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57150</xdr:rowOff>
    </xdr:from>
    <xdr:to>
      <xdr:col>4</xdr:col>
      <xdr:colOff>396875</xdr:colOff>
      <xdr:row>37</xdr:row>
      <xdr:rowOff>158750</xdr:rowOff>
    </xdr:to>
    <xdr:sp macro="" textlink="">
      <xdr:nvSpPr>
        <xdr:cNvPr id="72" name="フローチャート : 判断 71"/>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168927</xdr:rowOff>
    </xdr:from>
    <xdr:ext cx="762000" cy="259045"/>
    <xdr:sp macro="" textlink="">
      <xdr:nvSpPr>
        <xdr:cNvPr id="73" name="テキスト ボックス 72"/>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58420</xdr:rowOff>
    </xdr:from>
    <xdr:to>
      <xdr:col>3</xdr:col>
      <xdr:colOff>142875</xdr:colOff>
      <xdr:row>39</xdr:row>
      <xdr:rowOff>46990</xdr:rowOff>
    </xdr:to>
    <xdr:cxnSp macro="">
      <xdr:nvCxnSpPr>
        <xdr:cNvPr id="74" name="直線コネクタ 73"/>
        <xdr:cNvCxnSpPr/>
      </xdr:nvCxnSpPr>
      <xdr:spPr>
        <a:xfrm flipV="1">
          <a:off x="1320800" y="657352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34290</xdr:rowOff>
    </xdr:from>
    <xdr:to>
      <xdr:col>3</xdr:col>
      <xdr:colOff>193675</xdr:colOff>
      <xdr:row>37</xdr:row>
      <xdr:rowOff>135890</xdr:rowOff>
    </xdr:to>
    <xdr:sp macro="" textlink="">
      <xdr:nvSpPr>
        <xdr:cNvPr id="75" name="フローチャート : 判断 74"/>
        <xdr:cNvSpPr/>
      </xdr:nvSpPr>
      <xdr:spPr>
        <a:xfrm>
          <a:off x="2159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146067</xdr:rowOff>
    </xdr:from>
    <xdr:ext cx="762000" cy="259045"/>
    <xdr:sp macro="" textlink="">
      <xdr:nvSpPr>
        <xdr:cNvPr id="76" name="テキスト ボックス 75"/>
        <xdr:cNvSpPr txBox="1"/>
      </xdr:nvSpPr>
      <xdr:spPr>
        <a:xfrm>
          <a:off x="1828800" y="614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22860</xdr:rowOff>
    </xdr:from>
    <xdr:to>
      <xdr:col>1</xdr:col>
      <xdr:colOff>676275</xdr:colOff>
      <xdr:row>38</xdr:row>
      <xdr:rowOff>124460</xdr:rowOff>
    </xdr:to>
    <xdr:sp macro="" textlink="">
      <xdr:nvSpPr>
        <xdr:cNvPr id="77" name="フローチャート : 判断 76"/>
        <xdr:cNvSpPr/>
      </xdr:nvSpPr>
      <xdr:spPr>
        <a:xfrm>
          <a:off x="1270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134637</xdr:rowOff>
    </xdr:from>
    <xdr:ext cx="762000" cy="259045"/>
    <xdr:sp macro="" textlink="">
      <xdr:nvSpPr>
        <xdr:cNvPr id="78" name="テキスト ボックス 77"/>
        <xdr:cNvSpPr txBox="1"/>
      </xdr:nvSpPr>
      <xdr:spPr>
        <a:xfrm>
          <a:off x="939800" y="630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38</xdr:row>
      <xdr:rowOff>45720</xdr:rowOff>
    </xdr:from>
    <xdr:to>
      <xdr:col>7</xdr:col>
      <xdr:colOff>66675</xdr:colOff>
      <xdr:row>38</xdr:row>
      <xdr:rowOff>147320</xdr:rowOff>
    </xdr:to>
    <xdr:sp macro="" textlink="">
      <xdr:nvSpPr>
        <xdr:cNvPr id="84" name="円/楕円 83"/>
        <xdr:cNvSpPr/>
      </xdr:nvSpPr>
      <xdr:spPr>
        <a:xfrm>
          <a:off x="4775200" y="656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38</xdr:row>
      <xdr:rowOff>17797</xdr:rowOff>
    </xdr:from>
    <xdr:ext cx="762000" cy="259045"/>
    <xdr:sp macro="" textlink="">
      <xdr:nvSpPr>
        <xdr:cNvPr id="85" name="人件費該当値テキスト"/>
        <xdr:cNvSpPr txBox="1"/>
      </xdr:nvSpPr>
      <xdr:spPr>
        <a:xfrm>
          <a:off x="4914900" y="653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114300</xdr:rowOff>
    </xdr:from>
    <xdr:to>
      <xdr:col>5</xdr:col>
      <xdr:colOff>600075</xdr:colOff>
      <xdr:row>39</xdr:row>
      <xdr:rowOff>44450</xdr:rowOff>
    </xdr:to>
    <xdr:sp macro="" textlink="">
      <xdr:nvSpPr>
        <xdr:cNvPr id="86" name="円/楕円 85"/>
        <xdr:cNvSpPr/>
      </xdr:nvSpPr>
      <xdr:spPr>
        <a:xfrm>
          <a:off x="3937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29227</xdr:rowOff>
    </xdr:from>
    <xdr:ext cx="736600" cy="259045"/>
    <xdr:sp macro="" textlink="">
      <xdr:nvSpPr>
        <xdr:cNvPr id="87" name="テキスト ボックス 86"/>
        <xdr:cNvSpPr txBox="1"/>
      </xdr:nvSpPr>
      <xdr:spPr>
        <a:xfrm>
          <a:off x="3606800" y="671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76200</xdr:rowOff>
    </xdr:from>
    <xdr:to>
      <xdr:col>4</xdr:col>
      <xdr:colOff>396875</xdr:colOff>
      <xdr:row>39</xdr:row>
      <xdr:rowOff>6350</xdr:rowOff>
    </xdr:to>
    <xdr:sp macro="" textlink="">
      <xdr:nvSpPr>
        <xdr:cNvPr id="88" name="円/楕円 87"/>
        <xdr:cNvSpPr/>
      </xdr:nvSpPr>
      <xdr:spPr>
        <a:xfrm>
          <a:off x="3048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162577</xdr:rowOff>
    </xdr:from>
    <xdr:ext cx="762000" cy="259045"/>
    <xdr:sp macro="" textlink="">
      <xdr:nvSpPr>
        <xdr:cNvPr id="89" name="テキスト ボックス 88"/>
        <xdr:cNvSpPr txBox="1"/>
      </xdr:nvSpPr>
      <xdr:spPr>
        <a:xfrm>
          <a:off x="2717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7620</xdr:rowOff>
    </xdr:from>
    <xdr:to>
      <xdr:col>3</xdr:col>
      <xdr:colOff>193675</xdr:colOff>
      <xdr:row>38</xdr:row>
      <xdr:rowOff>109220</xdr:rowOff>
    </xdr:to>
    <xdr:sp macro="" textlink="">
      <xdr:nvSpPr>
        <xdr:cNvPr id="90" name="円/楕円 89"/>
        <xdr:cNvSpPr/>
      </xdr:nvSpPr>
      <xdr:spPr>
        <a:xfrm>
          <a:off x="2159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93997</xdr:rowOff>
    </xdr:from>
    <xdr:ext cx="762000" cy="259045"/>
    <xdr:sp macro="" textlink="">
      <xdr:nvSpPr>
        <xdr:cNvPr id="91" name="テキスト ボックス 90"/>
        <xdr:cNvSpPr txBox="1"/>
      </xdr:nvSpPr>
      <xdr:spPr>
        <a:xfrm>
          <a:off x="1828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27.1</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167640</xdr:rowOff>
    </xdr:from>
    <xdr:to>
      <xdr:col>1</xdr:col>
      <xdr:colOff>676275</xdr:colOff>
      <xdr:row>39</xdr:row>
      <xdr:rowOff>97790</xdr:rowOff>
    </xdr:to>
    <xdr:sp macro="" textlink="">
      <xdr:nvSpPr>
        <xdr:cNvPr id="92" name="円/楕円 91"/>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82567</xdr:rowOff>
    </xdr:from>
    <xdr:ext cx="762000" cy="259045"/>
    <xdr:sp macro="" textlink="">
      <xdr:nvSpPr>
        <xdr:cNvPr id="93" name="テキスト ボックス 92"/>
        <xdr:cNvSpPr txBox="1"/>
      </xdr:nvSpPr>
      <xdr:spPr>
        <a:xfrm>
          <a:off x="939800" y="676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78/198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類似団体平均をわずかに下回るものの、経常収支比率が高い状況にある。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そのため、事務事業の見直しなどにより、経常的な事務経費の削減を図るとともに、公共施設の整理・統合等による施設管理経費の縮減に努める。</a:t>
          </a:r>
          <a:endParaRPr lang="en-US" altLang="ja-JP" sz="1100" b="0" i="0" baseline="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100330</xdr:rowOff>
    </xdr:from>
    <xdr:to>
      <xdr:col>24</xdr:col>
      <xdr:colOff>31750</xdr:colOff>
      <xdr:row>22</xdr:row>
      <xdr:rowOff>58420</xdr:rowOff>
    </xdr:to>
    <xdr:cxnSp macro="">
      <xdr:nvCxnSpPr>
        <xdr:cNvPr id="121" name="直線コネクタ 120"/>
        <xdr:cNvCxnSpPr/>
      </xdr:nvCxnSpPr>
      <xdr:spPr>
        <a:xfrm flipV="1">
          <a:off x="16510000" y="232918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30497</xdr:rowOff>
    </xdr:from>
    <xdr:ext cx="762000" cy="259045"/>
    <xdr:sp macro="" textlink="">
      <xdr:nvSpPr>
        <xdr:cNvPr id="122" name="物件費最小値テキスト"/>
        <xdr:cNvSpPr txBox="1"/>
      </xdr:nvSpPr>
      <xdr:spPr>
        <a:xfrm>
          <a:off x="16598900" y="380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26.1</a:t>
          </a:r>
          <a:endParaRPr kumimoji="1" lang="ja-JP" altLang="en-US" sz="1000" b="1">
            <a:latin typeface="ＭＳ Ｐゴシック"/>
          </a:endParaRPr>
        </a:p>
      </xdr:txBody>
    </xdr:sp>
    <xdr:clientData/>
  </xdr:oneCellAnchor>
  <xdr:twoCellAnchor>
    <xdr:from>
      <xdr:col>23</xdr:col>
      <xdr:colOff>628650</xdr:colOff>
      <xdr:row>22</xdr:row>
      <xdr:rowOff>58420</xdr:rowOff>
    </xdr:from>
    <xdr:to>
      <xdr:col>24</xdr:col>
      <xdr:colOff>120650</xdr:colOff>
      <xdr:row>22</xdr:row>
      <xdr:rowOff>58420</xdr:rowOff>
    </xdr:to>
    <xdr:cxnSp macro="">
      <xdr:nvCxnSpPr>
        <xdr:cNvPr id="123" name="直線コネクタ 122"/>
        <xdr:cNvCxnSpPr/>
      </xdr:nvCxnSpPr>
      <xdr:spPr>
        <a:xfrm>
          <a:off x="16421100" y="3830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15257</xdr:rowOff>
    </xdr:from>
    <xdr:ext cx="762000" cy="259045"/>
    <xdr:sp macro="" textlink="">
      <xdr:nvSpPr>
        <xdr:cNvPr id="124" name="物件費最大値テキスト"/>
        <xdr:cNvSpPr txBox="1"/>
      </xdr:nvSpPr>
      <xdr:spPr>
        <a:xfrm>
          <a:off x="16598900" y="2072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13</xdr:row>
      <xdr:rowOff>100330</xdr:rowOff>
    </xdr:from>
    <xdr:to>
      <xdr:col>24</xdr:col>
      <xdr:colOff>120650</xdr:colOff>
      <xdr:row>13</xdr:row>
      <xdr:rowOff>100330</xdr:rowOff>
    </xdr:to>
    <xdr:cxnSp macro="">
      <xdr:nvCxnSpPr>
        <xdr:cNvPr id="125" name="直線コネクタ 124"/>
        <xdr:cNvCxnSpPr/>
      </xdr:nvCxnSpPr>
      <xdr:spPr>
        <a:xfrm>
          <a:off x="16421100" y="232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81280</xdr:rowOff>
    </xdr:from>
    <xdr:to>
      <xdr:col>24</xdr:col>
      <xdr:colOff>31750</xdr:colOff>
      <xdr:row>16</xdr:row>
      <xdr:rowOff>96520</xdr:rowOff>
    </xdr:to>
    <xdr:cxnSp macro="">
      <xdr:nvCxnSpPr>
        <xdr:cNvPr id="126" name="直線コネクタ 125"/>
        <xdr:cNvCxnSpPr/>
      </xdr:nvCxnSpPr>
      <xdr:spPr>
        <a:xfrm>
          <a:off x="15671800" y="28244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78757</xdr:rowOff>
    </xdr:from>
    <xdr:ext cx="762000" cy="259045"/>
    <xdr:sp macro="" textlink="">
      <xdr:nvSpPr>
        <xdr:cNvPr id="127" name="物件費平均値テキスト"/>
        <xdr:cNvSpPr txBox="1"/>
      </xdr:nvSpPr>
      <xdr:spPr>
        <a:xfrm>
          <a:off x="16598900" y="282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106680</xdr:rowOff>
    </xdr:from>
    <xdr:to>
      <xdr:col>24</xdr:col>
      <xdr:colOff>82550</xdr:colOff>
      <xdr:row>17</xdr:row>
      <xdr:rowOff>36830</xdr:rowOff>
    </xdr:to>
    <xdr:sp macro="" textlink="">
      <xdr:nvSpPr>
        <xdr:cNvPr id="128" name="フローチャート : 判断 127"/>
        <xdr:cNvSpPr/>
      </xdr:nvSpPr>
      <xdr:spPr>
        <a:xfrm>
          <a:off x="164592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35560</xdr:rowOff>
    </xdr:from>
    <xdr:to>
      <xdr:col>22</xdr:col>
      <xdr:colOff>565150</xdr:colOff>
      <xdr:row>16</xdr:row>
      <xdr:rowOff>81280</xdr:rowOff>
    </xdr:to>
    <xdr:cxnSp macro="">
      <xdr:nvCxnSpPr>
        <xdr:cNvPr id="129" name="直線コネクタ 128"/>
        <xdr:cNvCxnSpPr/>
      </xdr:nvCxnSpPr>
      <xdr:spPr>
        <a:xfrm>
          <a:off x="14782800" y="27787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0" name="フローチャート : 判断 129"/>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1" name="テキスト ボックス 130"/>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168910</xdr:rowOff>
    </xdr:from>
    <xdr:to>
      <xdr:col>21</xdr:col>
      <xdr:colOff>361950</xdr:colOff>
      <xdr:row>16</xdr:row>
      <xdr:rowOff>35560</xdr:rowOff>
    </xdr:to>
    <xdr:cxnSp macro="">
      <xdr:nvCxnSpPr>
        <xdr:cNvPr id="132" name="直線コネクタ 131"/>
        <xdr:cNvCxnSpPr/>
      </xdr:nvCxnSpPr>
      <xdr:spPr>
        <a:xfrm>
          <a:off x="13893800" y="27406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3" name="フローチャート : 判断 132"/>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139717</xdr:rowOff>
    </xdr:from>
    <xdr:ext cx="762000" cy="259045"/>
    <xdr:sp macro="" textlink="">
      <xdr:nvSpPr>
        <xdr:cNvPr id="134" name="テキスト ボックス 133"/>
        <xdr:cNvSpPr txBox="1"/>
      </xdr:nvSpPr>
      <xdr:spPr>
        <a:xfrm>
          <a:off x="14401800" y="288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168910</xdr:rowOff>
    </xdr:from>
    <xdr:to>
      <xdr:col>20</xdr:col>
      <xdr:colOff>158750</xdr:colOff>
      <xdr:row>16</xdr:row>
      <xdr:rowOff>50800</xdr:rowOff>
    </xdr:to>
    <xdr:cxnSp macro="">
      <xdr:nvCxnSpPr>
        <xdr:cNvPr id="135" name="直線コネクタ 134"/>
        <xdr:cNvCxnSpPr/>
      </xdr:nvCxnSpPr>
      <xdr:spPr>
        <a:xfrm flipV="1">
          <a:off x="13004800" y="2740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125730</xdr:rowOff>
    </xdr:from>
    <xdr:to>
      <xdr:col>20</xdr:col>
      <xdr:colOff>209550</xdr:colOff>
      <xdr:row>16</xdr:row>
      <xdr:rowOff>55880</xdr:rowOff>
    </xdr:to>
    <xdr:sp macro="" textlink="">
      <xdr:nvSpPr>
        <xdr:cNvPr id="136" name="フローチャート : 判断 135"/>
        <xdr:cNvSpPr/>
      </xdr:nvSpPr>
      <xdr:spPr>
        <a:xfrm>
          <a:off x="13843000" y="269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40657</xdr:rowOff>
    </xdr:from>
    <xdr:ext cx="762000" cy="259045"/>
    <xdr:sp macro="" textlink="">
      <xdr:nvSpPr>
        <xdr:cNvPr id="137" name="テキスト ボックス 136"/>
        <xdr:cNvSpPr txBox="1"/>
      </xdr:nvSpPr>
      <xdr:spPr>
        <a:xfrm>
          <a:off x="13512800" y="278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8" name="フローチャート : 判断 137"/>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9" name="テキスト ボックス 138"/>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45" name="円/楕円 144"/>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62247</xdr:rowOff>
    </xdr:from>
    <xdr:ext cx="762000" cy="259045"/>
    <xdr:sp macro="" textlink="">
      <xdr:nvSpPr>
        <xdr:cNvPr id="146" name="物件費該当値テキスト"/>
        <xdr:cNvSpPr txBox="1"/>
      </xdr:nvSpPr>
      <xdr:spPr>
        <a:xfrm>
          <a:off x="165989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30480</xdr:rowOff>
    </xdr:from>
    <xdr:to>
      <xdr:col>22</xdr:col>
      <xdr:colOff>615950</xdr:colOff>
      <xdr:row>16</xdr:row>
      <xdr:rowOff>132080</xdr:rowOff>
    </xdr:to>
    <xdr:sp macro="" textlink="">
      <xdr:nvSpPr>
        <xdr:cNvPr id="147" name="円/楕円 146"/>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142257</xdr:rowOff>
    </xdr:from>
    <xdr:ext cx="736600" cy="259045"/>
    <xdr:sp macro="" textlink="">
      <xdr:nvSpPr>
        <xdr:cNvPr id="148" name="テキスト ボックス 147"/>
        <xdr:cNvSpPr txBox="1"/>
      </xdr:nvSpPr>
      <xdr:spPr>
        <a:xfrm>
          <a:off x="15290800" y="2542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156210</xdr:rowOff>
    </xdr:from>
    <xdr:to>
      <xdr:col>21</xdr:col>
      <xdr:colOff>412750</xdr:colOff>
      <xdr:row>16</xdr:row>
      <xdr:rowOff>86360</xdr:rowOff>
    </xdr:to>
    <xdr:sp macro="" textlink="">
      <xdr:nvSpPr>
        <xdr:cNvPr id="149" name="円/楕円 148"/>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96537</xdr:rowOff>
    </xdr:from>
    <xdr:ext cx="762000" cy="259045"/>
    <xdr:sp macro="" textlink="">
      <xdr:nvSpPr>
        <xdr:cNvPr id="150" name="テキスト ボックス 149"/>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118110</xdr:rowOff>
    </xdr:from>
    <xdr:to>
      <xdr:col>20</xdr:col>
      <xdr:colOff>209550</xdr:colOff>
      <xdr:row>16</xdr:row>
      <xdr:rowOff>48260</xdr:rowOff>
    </xdr:to>
    <xdr:sp macro="" textlink="">
      <xdr:nvSpPr>
        <xdr:cNvPr id="151" name="円/楕円 150"/>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52" name="テキスト ボックス 151"/>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0</xdr:rowOff>
    </xdr:from>
    <xdr:to>
      <xdr:col>19</xdr:col>
      <xdr:colOff>6350</xdr:colOff>
      <xdr:row>16</xdr:row>
      <xdr:rowOff>101600</xdr:rowOff>
    </xdr:to>
    <xdr:sp macro="" textlink="">
      <xdr:nvSpPr>
        <xdr:cNvPr id="153" name="円/楕円 152"/>
        <xdr:cNvSpPr/>
      </xdr:nvSpPr>
      <xdr:spPr>
        <a:xfrm>
          <a:off x="12954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86377</xdr:rowOff>
    </xdr:from>
    <xdr:ext cx="762000" cy="259045"/>
    <xdr:sp macro="" textlink="">
      <xdr:nvSpPr>
        <xdr:cNvPr id="154" name="テキスト ボックス 153"/>
        <xdr:cNvSpPr txBox="1"/>
      </xdr:nvSpPr>
      <xdr:spPr>
        <a:xfrm>
          <a:off x="12623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128/198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a:rPr>
            <a:t>　</a:t>
          </a:r>
          <a:r>
            <a:rPr lang="ja-JP" altLang="ja-JP" sz="1100" b="0" i="0" baseline="0">
              <a:solidFill>
                <a:schemeClr val="dk1"/>
              </a:solidFill>
              <a:latin typeface="+mn-lt"/>
              <a:ea typeface="+mn-ea"/>
              <a:cs typeface="+mn-cs"/>
            </a:rPr>
            <a:t>扶助費に係る経常収支比率は、</a:t>
          </a:r>
          <a:r>
            <a:rPr lang="ja-JP" altLang="en-US"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0.2</a:t>
          </a:r>
          <a:r>
            <a:rPr lang="ja-JP" altLang="en-US" sz="1100" b="0" i="0" baseline="0">
              <a:solidFill>
                <a:schemeClr val="dk1"/>
              </a:solidFill>
              <a:latin typeface="+mn-lt"/>
              <a:ea typeface="+mn-ea"/>
              <a:cs typeface="+mn-cs"/>
            </a:rPr>
            <a:t>ポイント改善したものの、依然として</a:t>
          </a:r>
          <a:r>
            <a:rPr lang="ja-JP" altLang="ja-JP" sz="1100" b="0" i="0" baseline="0">
              <a:solidFill>
                <a:schemeClr val="dk1"/>
              </a:solidFill>
              <a:latin typeface="+mn-lt"/>
              <a:ea typeface="+mn-ea"/>
              <a:cs typeface="+mn-cs"/>
            </a:rPr>
            <a:t>類似団体平均を</a:t>
          </a:r>
          <a:r>
            <a:rPr lang="ja-JP" altLang="en-US" sz="1100" b="0" i="0" baseline="0">
              <a:solidFill>
                <a:schemeClr val="dk1"/>
              </a:solidFill>
              <a:latin typeface="+mn-lt"/>
              <a:ea typeface="+mn-ea"/>
              <a:cs typeface="+mn-cs"/>
            </a:rPr>
            <a:t>上回っている</a:t>
          </a:r>
          <a:r>
            <a:rPr lang="ja-JP" altLang="ja-JP" sz="1100" b="0" i="0" baseline="0">
              <a:solidFill>
                <a:schemeClr val="dk1"/>
              </a:solidFill>
              <a:latin typeface="+mn-lt"/>
              <a:ea typeface="+mn-ea"/>
              <a:cs typeface="+mn-cs"/>
            </a:rPr>
            <a:t>。主な要因としては、</a:t>
          </a:r>
          <a:r>
            <a:rPr lang="ja-JP" altLang="en-US" sz="1100" b="0" i="0" baseline="0">
              <a:solidFill>
                <a:schemeClr val="dk1"/>
              </a:solidFill>
              <a:latin typeface="+mn-lt"/>
              <a:ea typeface="+mn-ea"/>
              <a:cs typeface="+mn-cs"/>
            </a:rPr>
            <a:t>私立保育園運営費や</a:t>
          </a:r>
          <a:r>
            <a:rPr lang="ja-JP" altLang="ja-JP" sz="1100" b="0" i="0" baseline="0">
              <a:solidFill>
                <a:schemeClr val="dk1"/>
              </a:solidFill>
              <a:latin typeface="+mn-lt"/>
              <a:ea typeface="+mn-ea"/>
              <a:cs typeface="+mn-cs"/>
            </a:rPr>
            <a:t>障害者自立支援給付費の増加が挙げられる。</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9" name="直線コネクタ 168"/>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0" name="テキスト ボックス 169"/>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1" name="直線コネクタ 170"/>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2" name="テキスト ボックス 171"/>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3" name="直線コネクタ 172"/>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4" name="テキスト ボックス 173"/>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5" name="直線コネクタ 174"/>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6" name="テキスト ボックス 175"/>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106426</xdr:rowOff>
    </xdr:from>
    <xdr:to>
      <xdr:col>7</xdr:col>
      <xdr:colOff>15875</xdr:colOff>
      <xdr:row>61</xdr:row>
      <xdr:rowOff>170434</xdr:rowOff>
    </xdr:to>
    <xdr:cxnSp macro="">
      <xdr:nvCxnSpPr>
        <xdr:cNvPr id="180" name="直線コネクタ 179"/>
        <xdr:cNvCxnSpPr/>
      </xdr:nvCxnSpPr>
      <xdr:spPr>
        <a:xfrm flipV="1">
          <a:off x="4826000" y="9193276"/>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142511</xdr:rowOff>
    </xdr:from>
    <xdr:ext cx="762000" cy="259045"/>
    <xdr:sp macro="" textlink="">
      <xdr:nvSpPr>
        <xdr:cNvPr id="181" name="扶助費最小値テキスト"/>
        <xdr:cNvSpPr txBox="1"/>
      </xdr:nvSpPr>
      <xdr:spPr>
        <a:xfrm>
          <a:off x="4914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6</xdr:col>
      <xdr:colOff>612775</xdr:colOff>
      <xdr:row>61</xdr:row>
      <xdr:rowOff>170434</xdr:rowOff>
    </xdr:from>
    <xdr:to>
      <xdr:col>7</xdr:col>
      <xdr:colOff>104775</xdr:colOff>
      <xdr:row>61</xdr:row>
      <xdr:rowOff>170434</xdr:rowOff>
    </xdr:to>
    <xdr:cxnSp macro="">
      <xdr:nvCxnSpPr>
        <xdr:cNvPr id="182" name="直線コネクタ 181"/>
        <xdr:cNvCxnSpPr/>
      </xdr:nvCxnSpPr>
      <xdr:spPr>
        <a:xfrm>
          <a:off x="4737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21353</xdr:rowOff>
    </xdr:from>
    <xdr:ext cx="762000" cy="259045"/>
    <xdr:sp macro="" textlink="">
      <xdr:nvSpPr>
        <xdr:cNvPr id="183"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6</xdr:col>
      <xdr:colOff>612775</xdr:colOff>
      <xdr:row>53</xdr:row>
      <xdr:rowOff>106426</xdr:rowOff>
    </xdr:from>
    <xdr:to>
      <xdr:col>7</xdr:col>
      <xdr:colOff>104775</xdr:colOff>
      <xdr:row>53</xdr:row>
      <xdr:rowOff>106426</xdr:rowOff>
    </xdr:to>
    <xdr:cxnSp macro="">
      <xdr:nvCxnSpPr>
        <xdr:cNvPr id="184" name="直線コネクタ 183"/>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67564</xdr:rowOff>
    </xdr:from>
    <xdr:to>
      <xdr:col>7</xdr:col>
      <xdr:colOff>15875</xdr:colOff>
      <xdr:row>56</xdr:row>
      <xdr:rowOff>85852</xdr:rowOff>
    </xdr:to>
    <xdr:cxnSp macro="">
      <xdr:nvCxnSpPr>
        <xdr:cNvPr id="185" name="直線コネクタ 184"/>
        <xdr:cNvCxnSpPr/>
      </xdr:nvCxnSpPr>
      <xdr:spPr>
        <a:xfrm flipV="1">
          <a:off x="3987800" y="9668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122445</xdr:rowOff>
    </xdr:from>
    <xdr:ext cx="762000" cy="259045"/>
    <xdr:sp macro="" textlink="">
      <xdr:nvSpPr>
        <xdr:cNvPr id="186" name="扶助費平均値テキスト"/>
        <xdr:cNvSpPr txBox="1"/>
      </xdr:nvSpPr>
      <xdr:spPr>
        <a:xfrm>
          <a:off x="4914900" y="93807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105918</xdr:rowOff>
    </xdr:from>
    <xdr:to>
      <xdr:col>7</xdr:col>
      <xdr:colOff>66675</xdr:colOff>
      <xdr:row>56</xdr:row>
      <xdr:rowOff>36068</xdr:rowOff>
    </xdr:to>
    <xdr:sp macro="" textlink="">
      <xdr:nvSpPr>
        <xdr:cNvPr id="187" name="フローチャート : 判断 186"/>
        <xdr:cNvSpPr/>
      </xdr:nvSpPr>
      <xdr:spPr>
        <a:xfrm>
          <a:off x="47752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49276</xdr:rowOff>
    </xdr:from>
    <xdr:to>
      <xdr:col>5</xdr:col>
      <xdr:colOff>549275</xdr:colOff>
      <xdr:row>56</xdr:row>
      <xdr:rowOff>85852</xdr:rowOff>
    </xdr:to>
    <xdr:cxnSp macro="">
      <xdr:nvCxnSpPr>
        <xdr:cNvPr id="188" name="直線コネクタ 187"/>
        <xdr:cNvCxnSpPr/>
      </xdr:nvCxnSpPr>
      <xdr:spPr>
        <a:xfrm>
          <a:off x="3098800" y="9650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87630</xdr:rowOff>
    </xdr:from>
    <xdr:to>
      <xdr:col>5</xdr:col>
      <xdr:colOff>600075</xdr:colOff>
      <xdr:row>56</xdr:row>
      <xdr:rowOff>17780</xdr:rowOff>
    </xdr:to>
    <xdr:sp macro="" textlink="">
      <xdr:nvSpPr>
        <xdr:cNvPr id="189" name="フローチャート : 判断 188"/>
        <xdr:cNvSpPr/>
      </xdr:nvSpPr>
      <xdr:spPr>
        <a:xfrm>
          <a:off x="3937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190" name="テキスト ボックス 189"/>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165862</xdr:rowOff>
    </xdr:from>
    <xdr:to>
      <xdr:col>4</xdr:col>
      <xdr:colOff>346075</xdr:colOff>
      <xdr:row>56</xdr:row>
      <xdr:rowOff>49276</xdr:rowOff>
    </xdr:to>
    <xdr:cxnSp macro="">
      <xdr:nvCxnSpPr>
        <xdr:cNvPr id="191" name="直線コネクタ 190"/>
        <xdr:cNvCxnSpPr/>
      </xdr:nvCxnSpPr>
      <xdr:spPr>
        <a:xfrm>
          <a:off x="2209800" y="959561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41910</xdr:rowOff>
    </xdr:from>
    <xdr:to>
      <xdr:col>4</xdr:col>
      <xdr:colOff>396875</xdr:colOff>
      <xdr:row>55</xdr:row>
      <xdr:rowOff>143510</xdr:rowOff>
    </xdr:to>
    <xdr:sp macro="" textlink="">
      <xdr:nvSpPr>
        <xdr:cNvPr id="192" name="フローチャート : 判断 191"/>
        <xdr:cNvSpPr/>
      </xdr:nvSpPr>
      <xdr:spPr>
        <a:xfrm>
          <a:off x="3048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153687</xdr:rowOff>
    </xdr:from>
    <xdr:ext cx="762000" cy="259045"/>
    <xdr:sp macro="" textlink="">
      <xdr:nvSpPr>
        <xdr:cNvPr id="193" name="テキスト ボックス 192"/>
        <xdr:cNvSpPr txBox="1"/>
      </xdr:nvSpPr>
      <xdr:spPr>
        <a:xfrm>
          <a:off x="2717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120142</xdr:rowOff>
    </xdr:from>
    <xdr:to>
      <xdr:col>3</xdr:col>
      <xdr:colOff>142875</xdr:colOff>
      <xdr:row>55</xdr:row>
      <xdr:rowOff>165862</xdr:rowOff>
    </xdr:to>
    <xdr:cxnSp macro="">
      <xdr:nvCxnSpPr>
        <xdr:cNvPr id="194" name="直線コネクタ 193"/>
        <xdr:cNvCxnSpPr/>
      </xdr:nvCxnSpPr>
      <xdr:spPr>
        <a:xfrm>
          <a:off x="1320800" y="95498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158496</xdr:rowOff>
    </xdr:from>
    <xdr:to>
      <xdr:col>3</xdr:col>
      <xdr:colOff>193675</xdr:colOff>
      <xdr:row>55</xdr:row>
      <xdr:rowOff>88646</xdr:rowOff>
    </xdr:to>
    <xdr:sp macro="" textlink="">
      <xdr:nvSpPr>
        <xdr:cNvPr id="195" name="フローチャート : 判断 194"/>
        <xdr:cNvSpPr/>
      </xdr:nvSpPr>
      <xdr:spPr>
        <a:xfrm>
          <a:off x="2159000" y="941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98823</xdr:rowOff>
    </xdr:from>
    <xdr:ext cx="762000" cy="259045"/>
    <xdr:sp macro="" textlink="">
      <xdr:nvSpPr>
        <xdr:cNvPr id="196" name="テキスト ボックス 195"/>
        <xdr:cNvSpPr txBox="1"/>
      </xdr:nvSpPr>
      <xdr:spPr>
        <a:xfrm>
          <a:off x="1828800" y="918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112776</xdr:rowOff>
    </xdr:from>
    <xdr:to>
      <xdr:col>1</xdr:col>
      <xdr:colOff>676275</xdr:colOff>
      <xdr:row>55</xdr:row>
      <xdr:rowOff>42926</xdr:rowOff>
    </xdr:to>
    <xdr:sp macro="" textlink="">
      <xdr:nvSpPr>
        <xdr:cNvPr id="197" name="フローチャート : 判断 196"/>
        <xdr:cNvSpPr/>
      </xdr:nvSpPr>
      <xdr:spPr>
        <a:xfrm>
          <a:off x="1270000" y="9371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53103</xdr:rowOff>
    </xdr:from>
    <xdr:ext cx="762000" cy="259045"/>
    <xdr:sp macro="" textlink="">
      <xdr:nvSpPr>
        <xdr:cNvPr id="198" name="テキスト ボックス 197"/>
        <xdr:cNvSpPr txBox="1"/>
      </xdr:nvSpPr>
      <xdr:spPr>
        <a:xfrm>
          <a:off x="939800" y="913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16764</xdr:rowOff>
    </xdr:from>
    <xdr:to>
      <xdr:col>7</xdr:col>
      <xdr:colOff>66675</xdr:colOff>
      <xdr:row>56</xdr:row>
      <xdr:rowOff>118364</xdr:rowOff>
    </xdr:to>
    <xdr:sp macro="" textlink="">
      <xdr:nvSpPr>
        <xdr:cNvPr id="204" name="円/楕円 203"/>
        <xdr:cNvSpPr/>
      </xdr:nvSpPr>
      <xdr:spPr>
        <a:xfrm>
          <a:off x="47752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160291</xdr:rowOff>
    </xdr:from>
    <xdr:ext cx="762000" cy="259045"/>
    <xdr:sp macro="" textlink="">
      <xdr:nvSpPr>
        <xdr:cNvPr id="205" name="扶助費該当値テキスト"/>
        <xdr:cNvSpPr txBox="1"/>
      </xdr:nvSpPr>
      <xdr:spPr>
        <a:xfrm>
          <a:off x="4914900" y="959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35052</xdr:rowOff>
    </xdr:from>
    <xdr:to>
      <xdr:col>5</xdr:col>
      <xdr:colOff>600075</xdr:colOff>
      <xdr:row>56</xdr:row>
      <xdr:rowOff>136652</xdr:rowOff>
    </xdr:to>
    <xdr:sp macro="" textlink="">
      <xdr:nvSpPr>
        <xdr:cNvPr id="206" name="円/楕円 205"/>
        <xdr:cNvSpPr/>
      </xdr:nvSpPr>
      <xdr:spPr>
        <a:xfrm>
          <a:off x="39370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121429</xdr:rowOff>
    </xdr:from>
    <xdr:ext cx="736600" cy="259045"/>
    <xdr:sp macro="" textlink="">
      <xdr:nvSpPr>
        <xdr:cNvPr id="207" name="テキスト ボックス 206"/>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169926</xdr:rowOff>
    </xdr:from>
    <xdr:to>
      <xdr:col>4</xdr:col>
      <xdr:colOff>396875</xdr:colOff>
      <xdr:row>56</xdr:row>
      <xdr:rowOff>100076</xdr:rowOff>
    </xdr:to>
    <xdr:sp macro="" textlink="">
      <xdr:nvSpPr>
        <xdr:cNvPr id="208" name="円/楕円 207"/>
        <xdr:cNvSpPr/>
      </xdr:nvSpPr>
      <xdr:spPr>
        <a:xfrm>
          <a:off x="3048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84853</xdr:rowOff>
    </xdr:from>
    <xdr:ext cx="762000" cy="259045"/>
    <xdr:sp macro="" textlink="">
      <xdr:nvSpPr>
        <xdr:cNvPr id="209" name="テキスト ボックス 208"/>
        <xdr:cNvSpPr txBox="1"/>
      </xdr:nvSpPr>
      <xdr:spPr>
        <a:xfrm>
          <a:off x="2717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115062</xdr:rowOff>
    </xdr:from>
    <xdr:to>
      <xdr:col>3</xdr:col>
      <xdr:colOff>193675</xdr:colOff>
      <xdr:row>56</xdr:row>
      <xdr:rowOff>45212</xdr:rowOff>
    </xdr:to>
    <xdr:sp macro="" textlink="">
      <xdr:nvSpPr>
        <xdr:cNvPr id="210" name="円/楕円 209"/>
        <xdr:cNvSpPr/>
      </xdr:nvSpPr>
      <xdr:spPr>
        <a:xfrm>
          <a:off x="2159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29989</xdr:rowOff>
    </xdr:from>
    <xdr:ext cx="762000" cy="259045"/>
    <xdr:sp macro="" textlink="">
      <xdr:nvSpPr>
        <xdr:cNvPr id="211" name="テキスト ボックス 210"/>
        <xdr:cNvSpPr txBox="1"/>
      </xdr:nvSpPr>
      <xdr:spPr>
        <a:xfrm>
          <a:off x="1828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69342</xdr:rowOff>
    </xdr:from>
    <xdr:to>
      <xdr:col>1</xdr:col>
      <xdr:colOff>676275</xdr:colOff>
      <xdr:row>55</xdr:row>
      <xdr:rowOff>170942</xdr:rowOff>
    </xdr:to>
    <xdr:sp macro="" textlink="">
      <xdr:nvSpPr>
        <xdr:cNvPr id="212" name="円/楕円 211"/>
        <xdr:cNvSpPr/>
      </xdr:nvSpPr>
      <xdr:spPr>
        <a:xfrm>
          <a:off x="1270000" y="949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155719</xdr:rowOff>
    </xdr:from>
    <xdr:ext cx="762000" cy="259045"/>
    <xdr:sp macro="" textlink="">
      <xdr:nvSpPr>
        <xdr:cNvPr id="213" name="テキスト ボックス 212"/>
        <xdr:cNvSpPr txBox="1"/>
      </xdr:nvSpPr>
      <xdr:spPr>
        <a:xfrm>
          <a:off x="939800" y="9585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84/198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kumimoji="0" lang="ja-JP" altLang="en-US" sz="1100" b="0" i="0" baseline="0">
              <a:solidFill>
                <a:schemeClr val="dk1"/>
              </a:solidFill>
              <a:latin typeface="+mn-lt"/>
              <a:ea typeface="+mn-ea"/>
              <a:cs typeface="+mn-cs"/>
            </a:rPr>
            <a:t>前年度より</a:t>
          </a:r>
          <a:r>
            <a:rPr kumimoji="0" lang="en-US" altLang="ja-JP" sz="1100" b="0" i="0" baseline="0">
              <a:solidFill>
                <a:schemeClr val="dk1"/>
              </a:solidFill>
              <a:latin typeface="+mn-lt"/>
              <a:ea typeface="+mn-ea"/>
              <a:cs typeface="+mn-cs"/>
            </a:rPr>
            <a:t>0.4</a:t>
          </a:r>
          <a:r>
            <a:rPr kumimoji="0" lang="ja-JP" altLang="en-US" sz="1100" b="0" i="0" baseline="0">
              <a:solidFill>
                <a:schemeClr val="dk1"/>
              </a:solidFill>
              <a:latin typeface="+mn-lt"/>
              <a:ea typeface="+mn-ea"/>
              <a:cs typeface="+mn-cs"/>
            </a:rPr>
            <a:t>ポイント改善し、類似団体平均をわずかに下回った</a:t>
          </a:r>
          <a:r>
            <a:rPr lang="ja-JP" altLang="ja-JP" sz="1100" b="0" i="0" baseline="0">
              <a:solidFill>
                <a:schemeClr val="dk1"/>
              </a:solidFill>
              <a:latin typeface="+mn-lt"/>
              <a:ea typeface="+mn-ea"/>
              <a:cs typeface="+mn-cs"/>
            </a:rPr>
            <a:t>。その他に含まれるものは、維持補修費と繰出金となっており、国民健康保険特別会計や介護保険特別会計等への繰出金の増加が、経常収支比率の増加要因となっているため、改善に向けて、経費節減や運営の健全化に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8" name="直線コネクタ 227"/>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9" name="テキスト ボックス 228"/>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0" name="直線コネクタ 229"/>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1" name="テキスト ボックス 230"/>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2" name="直線コネクタ 231"/>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3" name="テキスト ボックス 232"/>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4" name="直線コネクタ 233"/>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5" name="テキスト ボックス 234"/>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6" name="直線コネクタ 235"/>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7" name="テキスト ボックス 236"/>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9" name="テキスト ボックス 238"/>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130810</xdr:rowOff>
    </xdr:from>
    <xdr:to>
      <xdr:col>24</xdr:col>
      <xdr:colOff>31750</xdr:colOff>
      <xdr:row>61</xdr:row>
      <xdr:rowOff>39370</xdr:rowOff>
    </xdr:to>
    <xdr:cxnSp macro="">
      <xdr:nvCxnSpPr>
        <xdr:cNvPr id="241" name="直線コネクタ 240"/>
        <xdr:cNvCxnSpPr/>
      </xdr:nvCxnSpPr>
      <xdr:spPr>
        <a:xfrm flipV="1">
          <a:off x="16510000" y="92176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2"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3" name="直線コネクタ 242"/>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45737</xdr:rowOff>
    </xdr:from>
    <xdr:ext cx="762000" cy="259045"/>
    <xdr:sp macro="" textlink="">
      <xdr:nvSpPr>
        <xdr:cNvPr id="244"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628650</xdr:colOff>
      <xdr:row>53</xdr:row>
      <xdr:rowOff>130810</xdr:rowOff>
    </xdr:from>
    <xdr:to>
      <xdr:col>24</xdr:col>
      <xdr:colOff>120650</xdr:colOff>
      <xdr:row>53</xdr:row>
      <xdr:rowOff>130810</xdr:rowOff>
    </xdr:to>
    <xdr:cxnSp macro="">
      <xdr:nvCxnSpPr>
        <xdr:cNvPr id="245" name="直線コネクタ 244"/>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88900</xdr:rowOff>
    </xdr:from>
    <xdr:to>
      <xdr:col>24</xdr:col>
      <xdr:colOff>31750</xdr:colOff>
      <xdr:row>56</xdr:row>
      <xdr:rowOff>119380</xdr:rowOff>
    </xdr:to>
    <xdr:cxnSp macro="">
      <xdr:nvCxnSpPr>
        <xdr:cNvPr id="246" name="直線コネクタ 245"/>
        <xdr:cNvCxnSpPr/>
      </xdr:nvCxnSpPr>
      <xdr:spPr>
        <a:xfrm flipV="1">
          <a:off x="15671800" y="9690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7"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8" name="フローチャート : 判断 247"/>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73660</xdr:rowOff>
    </xdr:from>
    <xdr:to>
      <xdr:col>22</xdr:col>
      <xdr:colOff>565150</xdr:colOff>
      <xdr:row>56</xdr:row>
      <xdr:rowOff>119380</xdr:rowOff>
    </xdr:to>
    <xdr:cxnSp macro="">
      <xdr:nvCxnSpPr>
        <xdr:cNvPr id="249" name="直線コネクタ 248"/>
        <xdr:cNvCxnSpPr/>
      </xdr:nvCxnSpPr>
      <xdr:spPr>
        <a:xfrm>
          <a:off x="14782800" y="96748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114300</xdr:rowOff>
    </xdr:from>
    <xdr:to>
      <xdr:col>22</xdr:col>
      <xdr:colOff>615950</xdr:colOff>
      <xdr:row>57</xdr:row>
      <xdr:rowOff>44450</xdr:rowOff>
    </xdr:to>
    <xdr:sp macro="" textlink="">
      <xdr:nvSpPr>
        <xdr:cNvPr id="250" name="フローチャート : 判断 249"/>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29227</xdr:rowOff>
    </xdr:from>
    <xdr:ext cx="736600" cy="259045"/>
    <xdr:sp macro="" textlink="">
      <xdr:nvSpPr>
        <xdr:cNvPr id="251" name="テキスト ボックス 250"/>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161290</xdr:rowOff>
    </xdr:from>
    <xdr:to>
      <xdr:col>21</xdr:col>
      <xdr:colOff>361950</xdr:colOff>
      <xdr:row>56</xdr:row>
      <xdr:rowOff>73660</xdr:rowOff>
    </xdr:to>
    <xdr:cxnSp macro="">
      <xdr:nvCxnSpPr>
        <xdr:cNvPr id="252" name="直線コネクタ 251"/>
        <xdr:cNvCxnSpPr/>
      </xdr:nvCxnSpPr>
      <xdr:spPr>
        <a:xfrm>
          <a:off x="13893800" y="95910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76200</xdr:rowOff>
    </xdr:from>
    <xdr:to>
      <xdr:col>21</xdr:col>
      <xdr:colOff>412750</xdr:colOff>
      <xdr:row>57</xdr:row>
      <xdr:rowOff>6350</xdr:rowOff>
    </xdr:to>
    <xdr:sp macro="" textlink="">
      <xdr:nvSpPr>
        <xdr:cNvPr id="253" name="フローチャート : 判断 252"/>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54" name="テキスト ボックス 253"/>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153670</xdr:rowOff>
    </xdr:from>
    <xdr:to>
      <xdr:col>20</xdr:col>
      <xdr:colOff>158750</xdr:colOff>
      <xdr:row>55</xdr:row>
      <xdr:rowOff>161290</xdr:rowOff>
    </xdr:to>
    <xdr:cxnSp macro="">
      <xdr:nvCxnSpPr>
        <xdr:cNvPr id="255" name="直線コネクタ 254"/>
        <xdr:cNvCxnSpPr/>
      </xdr:nvCxnSpPr>
      <xdr:spPr>
        <a:xfrm>
          <a:off x="13004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6" name="フローチャート : 判断 255"/>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139717</xdr:rowOff>
    </xdr:from>
    <xdr:ext cx="762000" cy="259045"/>
    <xdr:sp macro="" textlink="">
      <xdr:nvSpPr>
        <xdr:cNvPr id="257" name="テキスト ボックス 256"/>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58" name="フローチャート : 判断 257"/>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59" name="テキスト ボックス 258"/>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38100</xdr:rowOff>
    </xdr:from>
    <xdr:to>
      <xdr:col>24</xdr:col>
      <xdr:colOff>82550</xdr:colOff>
      <xdr:row>56</xdr:row>
      <xdr:rowOff>139700</xdr:rowOff>
    </xdr:to>
    <xdr:sp macro="" textlink="">
      <xdr:nvSpPr>
        <xdr:cNvPr id="265" name="円/楕円 264"/>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54627</xdr:rowOff>
    </xdr:from>
    <xdr:ext cx="762000" cy="259045"/>
    <xdr:sp macro="" textlink="">
      <xdr:nvSpPr>
        <xdr:cNvPr id="266" name="その他該当値テキスト"/>
        <xdr:cNvSpPr txBox="1"/>
      </xdr:nvSpPr>
      <xdr:spPr>
        <a:xfrm>
          <a:off x="16598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68580</xdr:rowOff>
    </xdr:from>
    <xdr:to>
      <xdr:col>22</xdr:col>
      <xdr:colOff>615950</xdr:colOff>
      <xdr:row>56</xdr:row>
      <xdr:rowOff>170180</xdr:rowOff>
    </xdr:to>
    <xdr:sp macro="" textlink="">
      <xdr:nvSpPr>
        <xdr:cNvPr id="267" name="円/楕円 266"/>
        <xdr:cNvSpPr/>
      </xdr:nvSpPr>
      <xdr:spPr>
        <a:xfrm>
          <a:off x="15621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8907</xdr:rowOff>
    </xdr:from>
    <xdr:ext cx="736600" cy="259045"/>
    <xdr:sp macro="" textlink="">
      <xdr:nvSpPr>
        <xdr:cNvPr id="268" name="テキスト ボックス 267"/>
        <xdr:cNvSpPr txBox="1"/>
      </xdr:nvSpPr>
      <xdr:spPr>
        <a:xfrm>
          <a:off x="15290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22860</xdr:rowOff>
    </xdr:from>
    <xdr:to>
      <xdr:col>21</xdr:col>
      <xdr:colOff>412750</xdr:colOff>
      <xdr:row>56</xdr:row>
      <xdr:rowOff>124460</xdr:rowOff>
    </xdr:to>
    <xdr:sp macro="" textlink="">
      <xdr:nvSpPr>
        <xdr:cNvPr id="269" name="円/楕円 268"/>
        <xdr:cNvSpPr/>
      </xdr:nvSpPr>
      <xdr:spPr>
        <a:xfrm>
          <a:off x="14732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134637</xdr:rowOff>
    </xdr:from>
    <xdr:ext cx="762000" cy="259045"/>
    <xdr:sp macro="" textlink="">
      <xdr:nvSpPr>
        <xdr:cNvPr id="270" name="テキスト ボックス 269"/>
        <xdr:cNvSpPr txBox="1"/>
      </xdr:nvSpPr>
      <xdr:spPr>
        <a:xfrm>
          <a:off x="14401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110490</xdr:rowOff>
    </xdr:from>
    <xdr:to>
      <xdr:col>20</xdr:col>
      <xdr:colOff>209550</xdr:colOff>
      <xdr:row>56</xdr:row>
      <xdr:rowOff>40640</xdr:rowOff>
    </xdr:to>
    <xdr:sp macro="" textlink="">
      <xdr:nvSpPr>
        <xdr:cNvPr id="271" name="円/楕円 270"/>
        <xdr:cNvSpPr/>
      </xdr:nvSpPr>
      <xdr:spPr>
        <a:xfrm>
          <a:off x="13843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50817</xdr:rowOff>
    </xdr:from>
    <xdr:ext cx="762000" cy="259045"/>
    <xdr:sp macro="" textlink="">
      <xdr:nvSpPr>
        <xdr:cNvPr id="272" name="テキスト ボックス 271"/>
        <xdr:cNvSpPr txBox="1"/>
      </xdr:nvSpPr>
      <xdr:spPr>
        <a:xfrm>
          <a:off x="13512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102870</xdr:rowOff>
    </xdr:from>
    <xdr:to>
      <xdr:col>19</xdr:col>
      <xdr:colOff>6350</xdr:colOff>
      <xdr:row>56</xdr:row>
      <xdr:rowOff>33020</xdr:rowOff>
    </xdr:to>
    <xdr:sp macro="" textlink="">
      <xdr:nvSpPr>
        <xdr:cNvPr id="273" name="円/楕円 272"/>
        <xdr:cNvSpPr/>
      </xdr:nvSpPr>
      <xdr:spPr>
        <a:xfrm>
          <a:off x="12954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43197</xdr:rowOff>
    </xdr:from>
    <xdr:ext cx="762000" cy="259045"/>
    <xdr:sp macro="" textlink="">
      <xdr:nvSpPr>
        <xdr:cNvPr id="274" name="テキスト ボックス 273"/>
        <xdr:cNvSpPr txBox="1"/>
      </xdr:nvSpPr>
      <xdr:spPr>
        <a:xfrm>
          <a:off x="12623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73/198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ja-JP" sz="1100" b="0" i="0" baseline="0">
              <a:solidFill>
                <a:schemeClr val="dk1"/>
              </a:solidFill>
              <a:latin typeface="+mn-lt"/>
              <a:ea typeface="+mn-ea"/>
              <a:cs typeface="+mn-cs"/>
            </a:rPr>
            <a:t>類似団体平均をわずかに下回るものの、経常収支比率が高い状況にあるため、市単独での補助金・交付金等の必要性、妥当性などを考慮し、補助金・交付金等の見直しを行っていく。</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9" name="直線コネクタ 288"/>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0" name="テキスト ボックス 289"/>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1" name="直線コネクタ 290"/>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2" name="テキスト ボックス 291"/>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3" name="直線コネクタ 292"/>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4" name="テキスト ボックス 293"/>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5" name="直線コネクタ 294"/>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6" name="テキスト ボックス 295"/>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7" name="直線コネクタ 296"/>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97282</xdr:rowOff>
    </xdr:from>
    <xdr:to>
      <xdr:col>24</xdr:col>
      <xdr:colOff>31750</xdr:colOff>
      <xdr:row>40</xdr:row>
      <xdr:rowOff>85852</xdr:rowOff>
    </xdr:to>
    <xdr:cxnSp macro="">
      <xdr:nvCxnSpPr>
        <xdr:cNvPr id="299" name="直線コネクタ 298"/>
        <xdr:cNvCxnSpPr/>
      </xdr:nvCxnSpPr>
      <xdr:spPr>
        <a:xfrm flipV="1">
          <a:off x="16510000" y="5755132"/>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57929</xdr:rowOff>
    </xdr:from>
    <xdr:ext cx="762000" cy="259045"/>
    <xdr:sp macro="" textlink="">
      <xdr:nvSpPr>
        <xdr:cNvPr id="300" name="補助費等最小値テキスト"/>
        <xdr:cNvSpPr txBox="1"/>
      </xdr:nvSpPr>
      <xdr:spPr>
        <a:xfrm>
          <a:off x="16598900" y="691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40</xdr:row>
      <xdr:rowOff>85852</xdr:rowOff>
    </xdr:from>
    <xdr:to>
      <xdr:col>24</xdr:col>
      <xdr:colOff>120650</xdr:colOff>
      <xdr:row>40</xdr:row>
      <xdr:rowOff>85852</xdr:rowOff>
    </xdr:to>
    <xdr:cxnSp macro="">
      <xdr:nvCxnSpPr>
        <xdr:cNvPr id="301" name="直線コネクタ 300"/>
        <xdr:cNvCxnSpPr/>
      </xdr:nvCxnSpPr>
      <xdr:spPr>
        <a:xfrm>
          <a:off x="16421100" y="6943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12209</xdr:rowOff>
    </xdr:from>
    <xdr:ext cx="762000" cy="259045"/>
    <xdr:sp macro="" textlink="">
      <xdr:nvSpPr>
        <xdr:cNvPr id="302" name="補助費等最大値テキスト"/>
        <xdr:cNvSpPr txBox="1"/>
      </xdr:nvSpPr>
      <xdr:spPr>
        <a:xfrm>
          <a:off x="16598900" y="5498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0.6</a:t>
          </a:r>
          <a:endParaRPr kumimoji="1" lang="ja-JP" altLang="en-US" sz="1000" b="1">
            <a:latin typeface="ＭＳ Ｐゴシック"/>
          </a:endParaRPr>
        </a:p>
      </xdr:txBody>
    </xdr:sp>
    <xdr:clientData/>
  </xdr:oneCellAnchor>
  <xdr:twoCellAnchor>
    <xdr:from>
      <xdr:col>23</xdr:col>
      <xdr:colOff>628650</xdr:colOff>
      <xdr:row>33</xdr:row>
      <xdr:rowOff>97282</xdr:rowOff>
    </xdr:from>
    <xdr:to>
      <xdr:col>24</xdr:col>
      <xdr:colOff>120650</xdr:colOff>
      <xdr:row>33</xdr:row>
      <xdr:rowOff>97282</xdr:rowOff>
    </xdr:to>
    <xdr:cxnSp macro="">
      <xdr:nvCxnSpPr>
        <xdr:cNvPr id="303" name="直線コネクタ 302"/>
        <xdr:cNvCxnSpPr/>
      </xdr:nvCxnSpPr>
      <xdr:spPr>
        <a:xfrm>
          <a:off x="16421100" y="5755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35</xdr:row>
      <xdr:rowOff>138430</xdr:rowOff>
    </xdr:to>
    <xdr:cxnSp macro="">
      <xdr:nvCxnSpPr>
        <xdr:cNvPr id="304" name="直線コネクタ 303"/>
        <xdr:cNvCxnSpPr/>
      </xdr:nvCxnSpPr>
      <xdr:spPr>
        <a:xfrm>
          <a:off x="15671800" y="61254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119143</xdr:rowOff>
    </xdr:from>
    <xdr:ext cx="762000" cy="259045"/>
    <xdr:sp macro="" textlink="">
      <xdr:nvSpPr>
        <xdr:cNvPr id="305" name="補助費等平均値テキスト"/>
        <xdr:cNvSpPr txBox="1"/>
      </xdr:nvSpPr>
      <xdr:spPr>
        <a:xfrm>
          <a:off x="16598900" y="6119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147066</xdr:rowOff>
    </xdr:from>
    <xdr:to>
      <xdr:col>24</xdr:col>
      <xdr:colOff>82550</xdr:colOff>
      <xdr:row>36</xdr:row>
      <xdr:rowOff>77216</xdr:rowOff>
    </xdr:to>
    <xdr:sp macro="" textlink="">
      <xdr:nvSpPr>
        <xdr:cNvPr id="306" name="フローチャート : 判断 305"/>
        <xdr:cNvSpPr/>
      </xdr:nvSpPr>
      <xdr:spPr>
        <a:xfrm>
          <a:off x="164592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124714</xdr:rowOff>
    </xdr:from>
    <xdr:to>
      <xdr:col>22</xdr:col>
      <xdr:colOff>565150</xdr:colOff>
      <xdr:row>35</xdr:row>
      <xdr:rowOff>170434</xdr:rowOff>
    </xdr:to>
    <xdr:cxnSp macro="">
      <xdr:nvCxnSpPr>
        <xdr:cNvPr id="307" name="直線コネクタ 306"/>
        <xdr:cNvCxnSpPr/>
      </xdr:nvCxnSpPr>
      <xdr:spPr>
        <a:xfrm flipV="1">
          <a:off x="14782800" y="61254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151638</xdr:rowOff>
    </xdr:from>
    <xdr:to>
      <xdr:col>22</xdr:col>
      <xdr:colOff>615950</xdr:colOff>
      <xdr:row>36</xdr:row>
      <xdr:rowOff>81788</xdr:rowOff>
    </xdr:to>
    <xdr:sp macro="" textlink="">
      <xdr:nvSpPr>
        <xdr:cNvPr id="308" name="フローチャート : 判断 307"/>
        <xdr:cNvSpPr/>
      </xdr:nvSpPr>
      <xdr:spPr>
        <a:xfrm>
          <a:off x="15621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66565</xdr:rowOff>
    </xdr:from>
    <xdr:ext cx="736600" cy="259045"/>
    <xdr:sp macro="" textlink="">
      <xdr:nvSpPr>
        <xdr:cNvPr id="309" name="テキスト ボックス 308"/>
        <xdr:cNvSpPr txBox="1"/>
      </xdr:nvSpPr>
      <xdr:spPr>
        <a:xfrm>
          <a:off x="15290800" y="6238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170434</xdr:rowOff>
    </xdr:from>
    <xdr:to>
      <xdr:col>21</xdr:col>
      <xdr:colOff>361950</xdr:colOff>
      <xdr:row>36</xdr:row>
      <xdr:rowOff>3556</xdr:rowOff>
    </xdr:to>
    <xdr:cxnSp macro="">
      <xdr:nvCxnSpPr>
        <xdr:cNvPr id="310" name="直線コネクタ 309"/>
        <xdr:cNvCxnSpPr/>
      </xdr:nvCxnSpPr>
      <xdr:spPr>
        <a:xfrm flipV="1">
          <a:off x="13893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1" name="フローチャート : 判断 310"/>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61993</xdr:rowOff>
    </xdr:from>
    <xdr:ext cx="762000" cy="259045"/>
    <xdr:sp macro="" textlink="">
      <xdr:nvSpPr>
        <xdr:cNvPr id="312" name="テキスト ボックス 311"/>
        <xdr:cNvSpPr txBox="1"/>
      </xdr:nvSpPr>
      <xdr:spPr>
        <a:xfrm>
          <a:off x="14401800" y="6234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3556</xdr:rowOff>
    </xdr:from>
    <xdr:to>
      <xdr:col>20</xdr:col>
      <xdr:colOff>158750</xdr:colOff>
      <xdr:row>36</xdr:row>
      <xdr:rowOff>26416</xdr:rowOff>
    </xdr:to>
    <xdr:cxnSp macro="">
      <xdr:nvCxnSpPr>
        <xdr:cNvPr id="313" name="直線コネクタ 312"/>
        <xdr:cNvCxnSpPr/>
      </xdr:nvCxnSpPr>
      <xdr:spPr>
        <a:xfrm flipV="1">
          <a:off x="13004800" y="6175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160782</xdr:rowOff>
    </xdr:from>
    <xdr:to>
      <xdr:col>20</xdr:col>
      <xdr:colOff>209550</xdr:colOff>
      <xdr:row>36</xdr:row>
      <xdr:rowOff>90932</xdr:rowOff>
    </xdr:to>
    <xdr:sp macro="" textlink="">
      <xdr:nvSpPr>
        <xdr:cNvPr id="314" name="フローチャート : 判断 313"/>
        <xdr:cNvSpPr/>
      </xdr:nvSpPr>
      <xdr:spPr>
        <a:xfrm>
          <a:off x="13843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75709</xdr:rowOff>
    </xdr:from>
    <xdr:ext cx="762000" cy="259045"/>
    <xdr:sp macro="" textlink="">
      <xdr:nvSpPr>
        <xdr:cNvPr id="315" name="テキスト ボックス 314"/>
        <xdr:cNvSpPr txBox="1"/>
      </xdr:nvSpPr>
      <xdr:spPr>
        <a:xfrm>
          <a:off x="13512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3048</xdr:rowOff>
    </xdr:from>
    <xdr:to>
      <xdr:col>19</xdr:col>
      <xdr:colOff>6350</xdr:colOff>
      <xdr:row>36</xdr:row>
      <xdr:rowOff>104648</xdr:rowOff>
    </xdr:to>
    <xdr:sp macro="" textlink="">
      <xdr:nvSpPr>
        <xdr:cNvPr id="316" name="フローチャート : 判断 315"/>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89425</xdr:rowOff>
    </xdr:from>
    <xdr:ext cx="762000" cy="259045"/>
    <xdr:sp macro="" textlink="">
      <xdr:nvSpPr>
        <xdr:cNvPr id="317" name="テキスト ボックス 316"/>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8" name="テキスト ボックス 31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9" name="テキスト ボックス 31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0" name="テキスト ボックス 31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1" name="テキスト ボックス 32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2" name="テキスト ボックス 32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87630</xdr:rowOff>
    </xdr:from>
    <xdr:to>
      <xdr:col>24</xdr:col>
      <xdr:colOff>82550</xdr:colOff>
      <xdr:row>36</xdr:row>
      <xdr:rowOff>17780</xdr:rowOff>
    </xdr:to>
    <xdr:sp macro="" textlink="">
      <xdr:nvSpPr>
        <xdr:cNvPr id="323" name="円/楕円 322"/>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104157</xdr:rowOff>
    </xdr:from>
    <xdr:ext cx="762000" cy="259045"/>
    <xdr:sp macro="" textlink="">
      <xdr:nvSpPr>
        <xdr:cNvPr id="324"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73914</xdr:rowOff>
    </xdr:from>
    <xdr:to>
      <xdr:col>22</xdr:col>
      <xdr:colOff>615950</xdr:colOff>
      <xdr:row>36</xdr:row>
      <xdr:rowOff>4064</xdr:rowOff>
    </xdr:to>
    <xdr:sp macro="" textlink="">
      <xdr:nvSpPr>
        <xdr:cNvPr id="325" name="円/楕円 324"/>
        <xdr:cNvSpPr/>
      </xdr:nvSpPr>
      <xdr:spPr>
        <a:xfrm>
          <a:off x="156210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14241</xdr:rowOff>
    </xdr:from>
    <xdr:ext cx="736600" cy="259045"/>
    <xdr:sp macro="" textlink="">
      <xdr:nvSpPr>
        <xdr:cNvPr id="326" name="テキスト ボックス 325"/>
        <xdr:cNvSpPr txBox="1"/>
      </xdr:nvSpPr>
      <xdr:spPr>
        <a:xfrm>
          <a:off x="15290800" y="584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119634</xdr:rowOff>
    </xdr:from>
    <xdr:to>
      <xdr:col>21</xdr:col>
      <xdr:colOff>412750</xdr:colOff>
      <xdr:row>36</xdr:row>
      <xdr:rowOff>49784</xdr:rowOff>
    </xdr:to>
    <xdr:sp macro="" textlink="">
      <xdr:nvSpPr>
        <xdr:cNvPr id="327" name="円/楕円 326"/>
        <xdr:cNvSpPr/>
      </xdr:nvSpPr>
      <xdr:spPr>
        <a:xfrm>
          <a:off x="14732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59961</xdr:rowOff>
    </xdr:from>
    <xdr:ext cx="762000" cy="259045"/>
    <xdr:sp macro="" textlink="">
      <xdr:nvSpPr>
        <xdr:cNvPr id="328" name="テキスト ボックス 327"/>
        <xdr:cNvSpPr txBox="1"/>
      </xdr:nvSpPr>
      <xdr:spPr>
        <a:xfrm>
          <a:off x="14401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124206</xdr:rowOff>
    </xdr:from>
    <xdr:to>
      <xdr:col>20</xdr:col>
      <xdr:colOff>209550</xdr:colOff>
      <xdr:row>36</xdr:row>
      <xdr:rowOff>54356</xdr:rowOff>
    </xdr:to>
    <xdr:sp macro="" textlink="">
      <xdr:nvSpPr>
        <xdr:cNvPr id="329" name="円/楕円 328"/>
        <xdr:cNvSpPr/>
      </xdr:nvSpPr>
      <xdr:spPr>
        <a:xfrm>
          <a:off x="13843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64533</xdr:rowOff>
    </xdr:from>
    <xdr:ext cx="762000" cy="259045"/>
    <xdr:sp macro="" textlink="">
      <xdr:nvSpPr>
        <xdr:cNvPr id="330" name="テキスト ボックス 329"/>
        <xdr:cNvSpPr txBox="1"/>
      </xdr:nvSpPr>
      <xdr:spPr>
        <a:xfrm>
          <a:off x="13512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31" name="円/楕円 330"/>
        <xdr:cNvSpPr/>
      </xdr:nvSpPr>
      <xdr:spPr>
        <a:xfrm>
          <a:off x="12954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32" name="テキスト ボックス 33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161/198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kumimoji="1" lang="ja-JP" altLang="en-US" sz="1300">
              <a:latin typeface="ＭＳ Ｐゴシック"/>
            </a:rPr>
            <a:t>　</a:t>
          </a:r>
          <a:r>
            <a:rPr kumimoji="0" lang="ja-JP" altLang="en-US" sz="1100" b="0" i="0" baseline="0">
              <a:solidFill>
                <a:schemeClr val="dk1"/>
              </a:solidFill>
              <a:latin typeface="+mn-lt"/>
              <a:ea typeface="+mn-ea"/>
              <a:cs typeface="+mn-cs"/>
            </a:rPr>
            <a:t>公債費</a:t>
          </a:r>
          <a:r>
            <a:rPr lang="ja-JP" altLang="ja-JP" sz="1100" b="0" i="0" baseline="0">
              <a:solidFill>
                <a:schemeClr val="dk1"/>
              </a:solidFill>
              <a:latin typeface="+mn-lt"/>
              <a:ea typeface="+mn-ea"/>
              <a:cs typeface="+mn-cs"/>
            </a:rPr>
            <a:t>に係る経常収支比率は、前年度より</a:t>
          </a:r>
          <a:r>
            <a:rPr lang="en-US" altLang="ja-JP" sz="1100" b="0" i="0" baseline="0">
              <a:solidFill>
                <a:schemeClr val="dk1"/>
              </a:solidFill>
              <a:latin typeface="+mn-lt"/>
              <a:ea typeface="+mn-ea"/>
              <a:cs typeface="+mn-cs"/>
            </a:rPr>
            <a:t>1.2</a:t>
          </a:r>
          <a:r>
            <a:rPr lang="ja-JP" altLang="ja-JP" sz="1100" b="0" i="0" baseline="0">
              <a:solidFill>
                <a:schemeClr val="dk1"/>
              </a:solidFill>
              <a:latin typeface="+mn-lt"/>
              <a:ea typeface="+mn-ea"/>
              <a:cs typeface="+mn-cs"/>
            </a:rPr>
            <a:t>ポイント改善した</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公債費</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歳出を圧迫し、経常収支比率を大きく上げている要因となっている。</a:t>
          </a:r>
          <a:endParaRPr lang="en-US" altLang="ja-JP" sz="1100" b="0" i="0" baseline="0">
            <a:solidFill>
              <a:schemeClr val="dk1"/>
            </a:solidFill>
            <a:latin typeface="+mn-lt"/>
            <a:ea typeface="+mn-ea"/>
            <a:cs typeface="+mn-cs"/>
          </a:endParaRPr>
        </a:p>
        <a:p>
          <a:pPr rtl="0" eaLnBrk="1" fontAlgn="auto" latinLnBrk="0" hangingPunct="1"/>
          <a:r>
            <a:rPr lang="ja-JP" altLang="ja-JP" sz="1100" b="0" i="0" baseline="0">
              <a:solidFill>
                <a:schemeClr val="dk1"/>
              </a:solidFill>
              <a:latin typeface="+mn-lt"/>
              <a:ea typeface="+mn-ea"/>
              <a:cs typeface="+mn-cs"/>
            </a:rPr>
            <a:t>　今後も投資事業の計画的な実施や市債発行額の抑制に努め、公債費の削減を図っていく。</a:t>
          </a:r>
          <a:endParaRPr lang="ja-JP" altLang="ja-JP" sz="11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4" name="テキスト ボックス 34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5" name="直線コネクタ 34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6" name="テキスト ボックス 34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7" name="直線コネクタ 346"/>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8" name="テキスト ボックス 347"/>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9" name="直線コネクタ 348"/>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0" name="テキスト ボックス 349"/>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1" name="直線コネクタ 350"/>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2" name="テキスト ボックス 351"/>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3" name="直線コネクタ 352"/>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4" name="テキスト ボックス 353"/>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159004</xdr:rowOff>
    </xdr:from>
    <xdr:to>
      <xdr:col>7</xdr:col>
      <xdr:colOff>15875</xdr:colOff>
      <xdr:row>81</xdr:row>
      <xdr:rowOff>42418</xdr:rowOff>
    </xdr:to>
    <xdr:cxnSp macro="">
      <xdr:nvCxnSpPr>
        <xdr:cNvPr id="357" name="直線コネクタ 356"/>
        <xdr:cNvCxnSpPr/>
      </xdr:nvCxnSpPr>
      <xdr:spPr>
        <a:xfrm flipV="1">
          <a:off x="4826000" y="12846304"/>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8"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9" name="直線コネクタ 358"/>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73931</xdr:rowOff>
    </xdr:from>
    <xdr:ext cx="762000" cy="259045"/>
    <xdr:sp macro="" textlink="">
      <xdr:nvSpPr>
        <xdr:cNvPr id="360" name="公債費最大値テキスト"/>
        <xdr:cNvSpPr txBox="1"/>
      </xdr:nvSpPr>
      <xdr:spPr>
        <a:xfrm>
          <a:off x="4914900" y="1258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6</xdr:col>
      <xdr:colOff>612775</xdr:colOff>
      <xdr:row>74</xdr:row>
      <xdr:rowOff>159004</xdr:rowOff>
    </xdr:from>
    <xdr:to>
      <xdr:col>7</xdr:col>
      <xdr:colOff>104775</xdr:colOff>
      <xdr:row>74</xdr:row>
      <xdr:rowOff>159004</xdr:rowOff>
    </xdr:to>
    <xdr:cxnSp macro="">
      <xdr:nvCxnSpPr>
        <xdr:cNvPr id="361" name="直線コネクタ 360"/>
        <xdr:cNvCxnSpPr/>
      </xdr:nvCxnSpPr>
      <xdr:spPr>
        <a:xfrm>
          <a:off x="4737100" y="1284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154432</xdr:rowOff>
    </xdr:from>
    <xdr:to>
      <xdr:col>7</xdr:col>
      <xdr:colOff>15875</xdr:colOff>
      <xdr:row>79</xdr:row>
      <xdr:rowOff>37846</xdr:rowOff>
    </xdr:to>
    <xdr:cxnSp macro="">
      <xdr:nvCxnSpPr>
        <xdr:cNvPr id="362" name="直線コネクタ 361"/>
        <xdr:cNvCxnSpPr/>
      </xdr:nvCxnSpPr>
      <xdr:spPr>
        <a:xfrm flipV="1">
          <a:off x="3987800" y="13527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154449</xdr:rowOff>
    </xdr:from>
    <xdr:ext cx="762000" cy="259045"/>
    <xdr:sp macro="" textlink="">
      <xdr:nvSpPr>
        <xdr:cNvPr id="363" name="公債費平均値テキスト"/>
        <xdr:cNvSpPr txBox="1"/>
      </xdr:nvSpPr>
      <xdr:spPr>
        <a:xfrm>
          <a:off x="4914900" y="13184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4" name="フローチャート : 判断 363"/>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65278</xdr:rowOff>
    </xdr:to>
    <xdr:cxnSp macro="">
      <xdr:nvCxnSpPr>
        <xdr:cNvPr id="365" name="直線コネクタ 364"/>
        <xdr:cNvCxnSpPr/>
      </xdr:nvCxnSpPr>
      <xdr:spPr>
        <a:xfrm flipV="1">
          <a:off x="3098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147065</xdr:rowOff>
    </xdr:from>
    <xdr:to>
      <xdr:col>5</xdr:col>
      <xdr:colOff>600075</xdr:colOff>
      <xdr:row>78</xdr:row>
      <xdr:rowOff>77215</xdr:rowOff>
    </xdr:to>
    <xdr:sp macro="" textlink="">
      <xdr:nvSpPr>
        <xdr:cNvPr id="366" name="フローチャート : 判断 365"/>
        <xdr:cNvSpPr/>
      </xdr:nvSpPr>
      <xdr:spPr>
        <a:xfrm>
          <a:off x="3937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87392</xdr:rowOff>
    </xdr:from>
    <xdr:ext cx="736600" cy="259045"/>
    <xdr:sp macro="" textlink="">
      <xdr:nvSpPr>
        <xdr:cNvPr id="367" name="テキスト ボックス 366"/>
        <xdr:cNvSpPr txBox="1"/>
      </xdr:nvSpPr>
      <xdr:spPr>
        <a:xfrm>
          <a:off x="3606800" y="13117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37846</xdr:rowOff>
    </xdr:from>
    <xdr:to>
      <xdr:col>4</xdr:col>
      <xdr:colOff>346075</xdr:colOff>
      <xdr:row>79</xdr:row>
      <xdr:rowOff>65278</xdr:rowOff>
    </xdr:to>
    <xdr:cxnSp macro="">
      <xdr:nvCxnSpPr>
        <xdr:cNvPr id="368" name="直線コネクタ 367"/>
        <xdr:cNvCxnSpPr/>
      </xdr:nvCxnSpPr>
      <xdr:spPr>
        <a:xfrm>
          <a:off x="2209800" y="135823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160782</xdr:rowOff>
    </xdr:from>
    <xdr:to>
      <xdr:col>4</xdr:col>
      <xdr:colOff>396875</xdr:colOff>
      <xdr:row>78</xdr:row>
      <xdr:rowOff>90932</xdr:rowOff>
    </xdr:to>
    <xdr:sp macro="" textlink="">
      <xdr:nvSpPr>
        <xdr:cNvPr id="369" name="フローチャート : 判断 368"/>
        <xdr:cNvSpPr/>
      </xdr:nvSpPr>
      <xdr:spPr>
        <a:xfrm>
          <a:off x="3048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101109</xdr:rowOff>
    </xdr:from>
    <xdr:ext cx="762000" cy="259045"/>
    <xdr:sp macro="" textlink="">
      <xdr:nvSpPr>
        <xdr:cNvPr id="370" name="テキスト ボックス 369"/>
        <xdr:cNvSpPr txBox="1"/>
      </xdr:nvSpPr>
      <xdr:spPr>
        <a:xfrm>
          <a:off x="2717800" y="13131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37846</xdr:rowOff>
    </xdr:from>
    <xdr:to>
      <xdr:col>3</xdr:col>
      <xdr:colOff>142875</xdr:colOff>
      <xdr:row>79</xdr:row>
      <xdr:rowOff>110998</xdr:rowOff>
    </xdr:to>
    <xdr:cxnSp macro="">
      <xdr:nvCxnSpPr>
        <xdr:cNvPr id="371" name="直線コネクタ 370"/>
        <xdr:cNvCxnSpPr/>
      </xdr:nvCxnSpPr>
      <xdr:spPr>
        <a:xfrm flipV="1">
          <a:off x="1320800" y="1358239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12192</xdr:rowOff>
    </xdr:from>
    <xdr:to>
      <xdr:col>3</xdr:col>
      <xdr:colOff>193675</xdr:colOff>
      <xdr:row>78</xdr:row>
      <xdr:rowOff>113792</xdr:rowOff>
    </xdr:to>
    <xdr:sp macro="" textlink="">
      <xdr:nvSpPr>
        <xdr:cNvPr id="372" name="フローチャート : 判断 371"/>
        <xdr:cNvSpPr/>
      </xdr:nvSpPr>
      <xdr:spPr>
        <a:xfrm>
          <a:off x="21590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123969</xdr:rowOff>
    </xdr:from>
    <xdr:ext cx="762000" cy="259045"/>
    <xdr:sp macro="" textlink="">
      <xdr:nvSpPr>
        <xdr:cNvPr id="373" name="テキスト ボックス 372"/>
        <xdr:cNvSpPr txBox="1"/>
      </xdr:nvSpPr>
      <xdr:spPr>
        <a:xfrm>
          <a:off x="1828800" y="131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18.6</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74" name="フローチャート : 判断 373"/>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75" name="テキスト ボックス 374"/>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78</xdr:row>
      <xdr:rowOff>103632</xdr:rowOff>
    </xdr:from>
    <xdr:to>
      <xdr:col>7</xdr:col>
      <xdr:colOff>66675</xdr:colOff>
      <xdr:row>79</xdr:row>
      <xdr:rowOff>33782</xdr:rowOff>
    </xdr:to>
    <xdr:sp macro="" textlink="">
      <xdr:nvSpPr>
        <xdr:cNvPr id="381" name="円/楕円 380"/>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75709</xdr:rowOff>
    </xdr:from>
    <xdr:ext cx="762000" cy="259045"/>
    <xdr:sp macro="" textlink="">
      <xdr:nvSpPr>
        <xdr:cNvPr id="382" name="公債費該当値テキスト"/>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83" name="円/楕円 382"/>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84" name="テキスト ボックス 383"/>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14478</xdr:rowOff>
    </xdr:from>
    <xdr:to>
      <xdr:col>4</xdr:col>
      <xdr:colOff>396875</xdr:colOff>
      <xdr:row>79</xdr:row>
      <xdr:rowOff>116078</xdr:rowOff>
    </xdr:to>
    <xdr:sp macro="" textlink="">
      <xdr:nvSpPr>
        <xdr:cNvPr id="385" name="円/楕円 384"/>
        <xdr:cNvSpPr/>
      </xdr:nvSpPr>
      <xdr:spPr>
        <a:xfrm>
          <a:off x="3048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100855</xdr:rowOff>
    </xdr:from>
    <xdr:ext cx="762000" cy="259045"/>
    <xdr:sp macro="" textlink="">
      <xdr:nvSpPr>
        <xdr:cNvPr id="386" name="テキスト ボックス 385"/>
        <xdr:cNvSpPr txBox="1"/>
      </xdr:nvSpPr>
      <xdr:spPr>
        <a:xfrm>
          <a:off x="2717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158496</xdr:rowOff>
    </xdr:from>
    <xdr:to>
      <xdr:col>3</xdr:col>
      <xdr:colOff>193675</xdr:colOff>
      <xdr:row>79</xdr:row>
      <xdr:rowOff>88646</xdr:rowOff>
    </xdr:to>
    <xdr:sp macro="" textlink="">
      <xdr:nvSpPr>
        <xdr:cNvPr id="387" name="円/楕円 386"/>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73423</xdr:rowOff>
    </xdr:from>
    <xdr:ext cx="762000" cy="259045"/>
    <xdr:sp macro="" textlink="">
      <xdr:nvSpPr>
        <xdr:cNvPr id="388" name="テキスト ボックス 387"/>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60198</xdr:rowOff>
    </xdr:from>
    <xdr:to>
      <xdr:col>1</xdr:col>
      <xdr:colOff>676275</xdr:colOff>
      <xdr:row>79</xdr:row>
      <xdr:rowOff>161798</xdr:rowOff>
    </xdr:to>
    <xdr:sp macro="" textlink="">
      <xdr:nvSpPr>
        <xdr:cNvPr id="389" name="円/楕円 388"/>
        <xdr:cNvSpPr/>
      </xdr:nvSpPr>
      <xdr:spPr>
        <a:xfrm>
          <a:off x="1270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146575</xdr:rowOff>
    </xdr:from>
    <xdr:ext cx="762000" cy="259045"/>
    <xdr:sp macro="" textlink="">
      <xdr:nvSpPr>
        <xdr:cNvPr id="390" name="テキスト ボックス 389"/>
        <xdr:cNvSpPr txBox="1"/>
      </xdr:nvSpPr>
      <xdr:spPr>
        <a:xfrm>
          <a:off x="939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107/198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較すると、公債費以外に係る経常収支比率は高くなっている。これは、人件費や扶助費の経常収支比率が高い状況にあるためである。扶助費については、今後も上昇していくと予想されるため、それ以外の経費における積極的な歳出抑制（人件費の削減、補助金・交付金等の見直しによる補助費等の削減、事務の効率化等による物件費の削減）に努め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73660</xdr:rowOff>
    </xdr:from>
    <xdr:to>
      <xdr:col>24</xdr:col>
      <xdr:colOff>31750</xdr:colOff>
      <xdr:row>81</xdr:row>
      <xdr:rowOff>111761</xdr:rowOff>
    </xdr:to>
    <xdr:cxnSp macro="">
      <xdr:nvCxnSpPr>
        <xdr:cNvPr id="418" name="直線コネクタ 417"/>
        <xdr:cNvCxnSpPr/>
      </xdr:nvCxnSpPr>
      <xdr:spPr>
        <a:xfrm flipV="1">
          <a:off x="16510000" y="12760960"/>
          <a:ext cx="0" cy="12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83838</xdr:rowOff>
    </xdr:from>
    <xdr:ext cx="762000" cy="259045"/>
    <xdr:sp macro="" textlink="">
      <xdr:nvSpPr>
        <xdr:cNvPr id="419" name="公債費以外最小値テキスト"/>
        <xdr:cNvSpPr txBox="1"/>
      </xdr:nvSpPr>
      <xdr:spPr>
        <a:xfrm>
          <a:off x="16598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23</xdr:col>
      <xdr:colOff>628650</xdr:colOff>
      <xdr:row>81</xdr:row>
      <xdr:rowOff>111761</xdr:rowOff>
    </xdr:from>
    <xdr:to>
      <xdr:col>24</xdr:col>
      <xdr:colOff>120650</xdr:colOff>
      <xdr:row>81</xdr:row>
      <xdr:rowOff>111761</xdr:rowOff>
    </xdr:to>
    <xdr:cxnSp macro="">
      <xdr:nvCxnSpPr>
        <xdr:cNvPr id="420" name="直線コネクタ 419"/>
        <xdr:cNvCxnSpPr/>
      </xdr:nvCxnSpPr>
      <xdr:spPr>
        <a:xfrm>
          <a:off x="16421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160037</xdr:rowOff>
    </xdr:from>
    <xdr:ext cx="762000" cy="259045"/>
    <xdr:sp macro="" textlink="">
      <xdr:nvSpPr>
        <xdr:cNvPr id="421"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23</xdr:col>
      <xdr:colOff>628650</xdr:colOff>
      <xdr:row>74</xdr:row>
      <xdr:rowOff>73660</xdr:rowOff>
    </xdr:from>
    <xdr:to>
      <xdr:col>24</xdr:col>
      <xdr:colOff>120650</xdr:colOff>
      <xdr:row>74</xdr:row>
      <xdr:rowOff>73660</xdr:rowOff>
    </xdr:to>
    <xdr:cxnSp macro="">
      <xdr:nvCxnSpPr>
        <xdr:cNvPr id="422" name="直線コネクタ 421"/>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24130</xdr:rowOff>
    </xdr:from>
    <xdr:to>
      <xdr:col>24</xdr:col>
      <xdr:colOff>31750</xdr:colOff>
      <xdr:row>78</xdr:row>
      <xdr:rowOff>62230</xdr:rowOff>
    </xdr:to>
    <xdr:cxnSp macro="">
      <xdr:nvCxnSpPr>
        <xdr:cNvPr id="423" name="直線コネクタ 422"/>
        <xdr:cNvCxnSpPr/>
      </xdr:nvCxnSpPr>
      <xdr:spPr>
        <a:xfrm flipV="1">
          <a:off x="15671800" y="133972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111777</xdr:rowOff>
    </xdr:from>
    <xdr:ext cx="762000" cy="259045"/>
    <xdr:sp macro="" textlink="">
      <xdr:nvSpPr>
        <xdr:cNvPr id="424" name="公債費以外平均値テキスト"/>
        <xdr:cNvSpPr txBox="1"/>
      </xdr:nvSpPr>
      <xdr:spPr>
        <a:xfrm>
          <a:off x="16598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95250</xdr:rowOff>
    </xdr:from>
    <xdr:to>
      <xdr:col>24</xdr:col>
      <xdr:colOff>82550</xdr:colOff>
      <xdr:row>78</xdr:row>
      <xdr:rowOff>25400</xdr:rowOff>
    </xdr:to>
    <xdr:sp macro="" textlink="">
      <xdr:nvSpPr>
        <xdr:cNvPr id="425" name="フローチャート : 判断 424"/>
        <xdr:cNvSpPr/>
      </xdr:nvSpPr>
      <xdr:spPr>
        <a:xfrm>
          <a:off x="16459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20320</xdr:rowOff>
    </xdr:from>
    <xdr:to>
      <xdr:col>22</xdr:col>
      <xdr:colOff>565150</xdr:colOff>
      <xdr:row>78</xdr:row>
      <xdr:rowOff>62230</xdr:rowOff>
    </xdr:to>
    <xdr:cxnSp macro="">
      <xdr:nvCxnSpPr>
        <xdr:cNvPr id="426" name="直線コネクタ 425"/>
        <xdr:cNvCxnSpPr/>
      </xdr:nvCxnSpPr>
      <xdr:spPr>
        <a:xfrm>
          <a:off x="14782800" y="133934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110489</xdr:rowOff>
    </xdr:from>
    <xdr:to>
      <xdr:col>22</xdr:col>
      <xdr:colOff>615950</xdr:colOff>
      <xdr:row>78</xdr:row>
      <xdr:rowOff>40639</xdr:rowOff>
    </xdr:to>
    <xdr:sp macro="" textlink="">
      <xdr:nvSpPr>
        <xdr:cNvPr id="427" name="フローチャート : 判断 426"/>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50816</xdr:rowOff>
    </xdr:from>
    <xdr:ext cx="736600" cy="259045"/>
    <xdr:sp macro="" textlink="">
      <xdr:nvSpPr>
        <xdr:cNvPr id="428" name="テキスト ボックス 427"/>
        <xdr:cNvSpPr txBox="1"/>
      </xdr:nvSpPr>
      <xdr:spPr>
        <a:xfrm>
          <a:off x="15290800" y="13081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78</xdr:row>
      <xdr:rowOff>20320</xdr:rowOff>
    </xdr:to>
    <xdr:cxnSp macro="">
      <xdr:nvCxnSpPr>
        <xdr:cNvPr id="429" name="直線コネクタ 428"/>
        <xdr:cNvCxnSpPr/>
      </xdr:nvCxnSpPr>
      <xdr:spPr>
        <a:xfrm>
          <a:off x="13893800" y="132791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76200</xdr:rowOff>
    </xdr:from>
    <xdr:to>
      <xdr:col>21</xdr:col>
      <xdr:colOff>412750</xdr:colOff>
      <xdr:row>78</xdr:row>
      <xdr:rowOff>6350</xdr:rowOff>
    </xdr:to>
    <xdr:sp macro="" textlink="">
      <xdr:nvSpPr>
        <xdr:cNvPr id="430" name="フローチャート : 判断 429"/>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16527</xdr:rowOff>
    </xdr:from>
    <xdr:ext cx="762000" cy="259045"/>
    <xdr:sp macro="" textlink="">
      <xdr:nvSpPr>
        <xdr:cNvPr id="431" name="テキスト ボックス 430"/>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78</xdr:row>
      <xdr:rowOff>8889</xdr:rowOff>
    </xdr:to>
    <xdr:cxnSp macro="">
      <xdr:nvCxnSpPr>
        <xdr:cNvPr id="432" name="直線コネクタ 431"/>
        <xdr:cNvCxnSpPr/>
      </xdr:nvCxnSpPr>
      <xdr:spPr>
        <a:xfrm flipV="1">
          <a:off x="13004800" y="13279120"/>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3" name="フローチャート : 判断 432"/>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104157</xdr:rowOff>
    </xdr:from>
    <xdr:ext cx="762000" cy="259045"/>
    <xdr:sp macro="" textlink="">
      <xdr:nvSpPr>
        <xdr:cNvPr id="434" name="テキスト ボックス 433"/>
        <xdr:cNvSpPr txBox="1"/>
      </xdr:nvSpPr>
      <xdr:spPr>
        <a:xfrm>
          <a:off x="13512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35" name="フローチャート : 判断 434"/>
        <xdr:cNvSpPr/>
      </xdr:nvSpPr>
      <xdr:spPr>
        <a:xfrm>
          <a:off x="12954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27957</xdr:rowOff>
    </xdr:from>
    <xdr:ext cx="762000" cy="259045"/>
    <xdr:sp macro="" textlink="">
      <xdr:nvSpPr>
        <xdr:cNvPr id="436" name="テキスト ボックス 435"/>
        <xdr:cNvSpPr txBox="1"/>
      </xdr:nvSpPr>
      <xdr:spPr>
        <a:xfrm>
          <a:off x="12623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144780</xdr:rowOff>
    </xdr:from>
    <xdr:to>
      <xdr:col>24</xdr:col>
      <xdr:colOff>82550</xdr:colOff>
      <xdr:row>78</xdr:row>
      <xdr:rowOff>74930</xdr:rowOff>
    </xdr:to>
    <xdr:sp macro="" textlink="">
      <xdr:nvSpPr>
        <xdr:cNvPr id="442" name="円/楕円 441"/>
        <xdr:cNvSpPr/>
      </xdr:nvSpPr>
      <xdr:spPr>
        <a:xfrm>
          <a:off x="164592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116857</xdr:rowOff>
    </xdr:from>
    <xdr:ext cx="762000" cy="259045"/>
    <xdr:sp macro="" textlink="">
      <xdr:nvSpPr>
        <xdr:cNvPr id="443" name="公債費以外該当値テキスト"/>
        <xdr:cNvSpPr txBox="1"/>
      </xdr:nvSpPr>
      <xdr:spPr>
        <a:xfrm>
          <a:off x="165989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22</xdr:col>
      <xdr:colOff>514350</xdr:colOff>
      <xdr:row>78</xdr:row>
      <xdr:rowOff>11430</xdr:rowOff>
    </xdr:from>
    <xdr:to>
      <xdr:col>22</xdr:col>
      <xdr:colOff>615950</xdr:colOff>
      <xdr:row>78</xdr:row>
      <xdr:rowOff>113030</xdr:rowOff>
    </xdr:to>
    <xdr:sp macro="" textlink="">
      <xdr:nvSpPr>
        <xdr:cNvPr id="444" name="円/楕円 443"/>
        <xdr:cNvSpPr/>
      </xdr:nvSpPr>
      <xdr:spPr>
        <a:xfrm>
          <a:off x="15621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97807</xdr:rowOff>
    </xdr:from>
    <xdr:ext cx="736600" cy="259045"/>
    <xdr:sp macro="" textlink="">
      <xdr:nvSpPr>
        <xdr:cNvPr id="445" name="テキスト ボックス 444"/>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140970</xdr:rowOff>
    </xdr:from>
    <xdr:to>
      <xdr:col>21</xdr:col>
      <xdr:colOff>412750</xdr:colOff>
      <xdr:row>78</xdr:row>
      <xdr:rowOff>71120</xdr:rowOff>
    </xdr:to>
    <xdr:sp macro="" textlink="">
      <xdr:nvSpPr>
        <xdr:cNvPr id="446" name="円/楕円 445"/>
        <xdr:cNvSpPr/>
      </xdr:nvSpPr>
      <xdr:spPr>
        <a:xfrm>
          <a:off x="14732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55897</xdr:rowOff>
    </xdr:from>
    <xdr:ext cx="762000" cy="259045"/>
    <xdr:sp macro="" textlink="">
      <xdr:nvSpPr>
        <xdr:cNvPr id="447" name="テキスト ボックス 446"/>
        <xdr:cNvSpPr txBox="1"/>
      </xdr:nvSpPr>
      <xdr:spPr>
        <a:xfrm>
          <a:off x="14401800" y="1342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48" name="円/楕円 447"/>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49" name="テキスト ボックス 448"/>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129539</xdr:rowOff>
    </xdr:from>
    <xdr:to>
      <xdr:col>19</xdr:col>
      <xdr:colOff>6350</xdr:colOff>
      <xdr:row>78</xdr:row>
      <xdr:rowOff>59689</xdr:rowOff>
    </xdr:to>
    <xdr:sp macro="" textlink="">
      <xdr:nvSpPr>
        <xdr:cNvPr id="450" name="円/楕円 449"/>
        <xdr:cNvSpPr/>
      </xdr:nvSpPr>
      <xdr:spPr>
        <a:xfrm>
          <a:off x="12954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44466</xdr:rowOff>
    </xdr:from>
    <xdr:ext cx="762000" cy="259045"/>
    <xdr:sp macro="" textlink="">
      <xdr:nvSpPr>
        <xdr:cNvPr id="451" name="テキスト ボックス 450"/>
        <xdr:cNvSpPr txBox="1"/>
      </xdr:nvSpPr>
      <xdr:spPr>
        <a:xfrm>
          <a:off x="12623800" y="134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宮崎県日南市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10</xdr:row>
      <xdr:rowOff>159785</xdr:rowOff>
    </xdr:from>
    <xdr:to>
      <xdr:col>4</xdr:col>
      <xdr:colOff>1117600</xdr:colOff>
      <xdr:row>20</xdr:row>
      <xdr:rowOff>7176</xdr:rowOff>
    </xdr:to>
    <xdr:cxnSp macro="">
      <xdr:nvCxnSpPr>
        <xdr:cNvPr id="45" name="直線コネクタ 44"/>
        <xdr:cNvCxnSpPr/>
      </xdr:nvCxnSpPr>
      <xdr:spPr bwMode="auto">
        <a:xfrm flipV="1">
          <a:off x="5651500" y="1921910"/>
          <a:ext cx="0" cy="1561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150703</xdr:rowOff>
    </xdr:from>
    <xdr:ext cx="762000" cy="259045"/>
    <xdr:sp macro="" textlink="">
      <xdr:nvSpPr>
        <xdr:cNvPr id="46" name="人口1人当たり決算額の推移最小値テキスト130"/>
        <xdr:cNvSpPr txBox="1"/>
      </xdr:nvSpPr>
      <xdr:spPr>
        <a:xfrm>
          <a:off x="5740400" y="3455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43,790</a:t>
          </a:r>
          <a:endParaRPr kumimoji="1" lang="ja-JP" altLang="en-US" sz="1000" b="1">
            <a:latin typeface="ＭＳ Ｐゴシック"/>
          </a:endParaRPr>
        </a:p>
      </xdr:txBody>
    </xdr:sp>
    <xdr:clientData/>
  </xdr:oneCellAnchor>
  <xdr:twoCellAnchor>
    <xdr:from>
      <xdr:col>4</xdr:col>
      <xdr:colOff>1028700</xdr:colOff>
      <xdr:row>20</xdr:row>
      <xdr:rowOff>7176</xdr:rowOff>
    </xdr:from>
    <xdr:to>
      <xdr:col>5</xdr:col>
      <xdr:colOff>73025</xdr:colOff>
      <xdr:row>20</xdr:row>
      <xdr:rowOff>7176</xdr:rowOff>
    </xdr:to>
    <xdr:cxnSp macro="">
      <xdr:nvCxnSpPr>
        <xdr:cNvPr id="47" name="直線コネクタ 46"/>
        <xdr:cNvCxnSpPr/>
      </xdr:nvCxnSpPr>
      <xdr:spPr bwMode="auto">
        <a:xfrm>
          <a:off x="5562600" y="3483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74712</xdr:rowOff>
    </xdr:from>
    <xdr:ext cx="762000" cy="259045"/>
    <xdr:sp macro="" textlink="">
      <xdr:nvSpPr>
        <xdr:cNvPr id="48" name="人口1人当たり決算額の推移最大値テキスト130"/>
        <xdr:cNvSpPr txBox="1"/>
      </xdr:nvSpPr>
      <xdr:spPr>
        <a:xfrm>
          <a:off x="5740400" y="166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125,779</a:t>
          </a:r>
          <a:endParaRPr kumimoji="1" lang="ja-JP" altLang="en-US" sz="1000" b="1">
            <a:latin typeface="ＭＳ Ｐゴシック"/>
          </a:endParaRPr>
        </a:p>
      </xdr:txBody>
    </xdr:sp>
    <xdr:clientData/>
  </xdr:oneCellAnchor>
  <xdr:twoCellAnchor>
    <xdr:from>
      <xdr:col>4</xdr:col>
      <xdr:colOff>1028700</xdr:colOff>
      <xdr:row>10</xdr:row>
      <xdr:rowOff>159785</xdr:rowOff>
    </xdr:from>
    <xdr:to>
      <xdr:col>5</xdr:col>
      <xdr:colOff>73025</xdr:colOff>
      <xdr:row>10</xdr:row>
      <xdr:rowOff>159785</xdr:rowOff>
    </xdr:to>
    <xdr:cxnSp macro="">
      <xdr:nvCxnSpPr>
        <xdr:cNvPr id="49" name="直線コネクタ 48"/>
        <xdr:cNvCxnSpPr/>
      </xdr:nvCxnSpPr>
      <xdr:spPr bwMode="auto">
        <a:xfrm>
          <a:off x="5562600" y="19219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84023</xdr:rowOff>
    </xdr:from>
    <xdr:to>
      <xdr:col>4</xdr:col>
      <xdr:colOff>1117600</xdr:colOff>
      <xdr:row>14</xdr:row>
      <xdr:rowOff>123476</xdr:rowOff>
    </xdr:to>
    <xdr:cxnSp macro="">
      <xdr:nvCxnSpPr>
        <xdr:cNvPr id="50" name="直線コネクタ 49"/>
        <xdr:cNvCxnSpPr/>
      </xdr:nvCxnSpPr>
      <xdr:spPr bwMode="auto">
        <a:xfrm>
          <a:off x="5003800" y="2531948"/>
          <a:ext cx="647700" cy="3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70889</xdr:rowOff>
    </xdr:from>
    <xdr:ext cx="762000" cy="259045"/>
    <xdr:sp macro="" textlink="">
      <xdr:nvSpPr>
        <xdr:cNvPr id="51" name="人口1人当たり決算額の推移平均値テキスト130"/>
        <xdr:cNvSpPr txBox="1"/>
      </xdr:nvSpPr>
      <xdr:spPr>
        <a:xfrm>
          <a:off x="5740400" y="286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98812</xdr:rowOff>
    </xdr:from>
    <xdr:to>
      <xdr:col>5</xdr:col>
      <xdr:colOff>34925</xdr:colOff>
      <xdr:row>17</xdr:row>
      <xdr:rowOff>28962</xdr:rowOff>
    </xdr:to>
    <xdr:sp macro="" textlink="">
      <xdr:nvSpPr>
        <xdr:cNvPr id="52" name="フローチャート : 判断 51"/>
        <xdr:cNvSpPr/>
      </xdr:nvSpPr>
      <xdr:spPr bwMode="auto">
        <a:xfrm>
          <a:off x="56007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32207</xdr:rowOff>
    </xdr:from>
    <xdr:to>
      <xdr:col>4</xdr:col>
      <xdr:colOff>469900</xdr:colOff>
      <xdr:row>14</xdr:row>
      <xdr:rowOff>84023</xdr:rowOff>
    </xdr:to>
    <xdr:cxnSp macro="">
      <xdr:nvCxnSpPr>
        <xdr:cNvPr id="53" name="直線コネクタ 52"/>
        <xdr:cNvCxnSpPr/>
      </xdr:nvCxnSpPr>
      <xdr:spPr bwMode="auto">
        <a:xfrm>
          <a:off x="4305300" y="2480132"/>
          <a:ext cx="698500" cy="518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61779</xdr:rowOff>
    </xdr:from>
    <xdr:to>
      <xdr:col>4</xdr:col>
      <xdr:colOff>520700</xdr:colOff>
      <xdr:row>16</xdr:row>
      <xdr:rowOff>163379</xdr:rowOff>
    </xdr:to>
    <xdr:sp macro="" textlink="">
      <xdr:nvSpPr>
        <xdr:cNvPr id="54" name="フローチャート : 判断 53"/>
        <xdr:cNvSpPr/>
      </xdr:nvSpPr>
      <xdr:spPr bwMode="auto">
        <a:xfrm>
          <a:off x="4953000" y="28526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148156</xdr:rowOff>
    </xdr:from>
    <xdr:ext cx="736600" cy="259045"/>
    <xdr:sp macro="" textlink="">
      <xdr:nvSpPr>
        <xdr:cNvPr id="55" name="テキスト ボックス 54"/>
        <xdr:cNvSpPr txBox="1"/>
      </xdr:nvSpPr>
      <xdr:spPr>
        <a:xfrm>
          <a:off x="4622800" y="2938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32207</xdr:rowOff>
    </xdr:from>
    <xdr:to>
      <xdr:col>3</xdr:col>
      <xdr:colOff>904875</xdr:colOff>
      <xdr:row>14</xdr:row>
      <xdr:rowOff>66783</xdr:rowOff>
    </xdr:to>
    <xdr:cxnSp macro="">
      <xdr:nvCxnSpPr>
        <xdr:cNvPr id="56" name="直線コネクタ 55"/>
        <xdr:cNvCxnSpPr/>
      </xdr:nvCxnSpPr>
      <xdr:spPr bwMode="auto">
        <a:xfrm flipV="1">
          <a:off x="3606800" y="2480132"/>
          <a:ext cx="698500" cy="34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17736</xdr:rowOff>
    </xdr:from>
    <xdr:to>
      <xdr:col>3</xdr:col>
      <xdr:colOff>955675</xdr:colOff>
      <xdr:row>16</xdr:row>
      <xdr:rowOff>119336</xdr:rowOff>
    </xdr:to>
    <xdr:sp macro="" textlink="">
      <xdr:nvSpPr>
        <xdr:cNvPr id="57" name="フローチャート : 判断 56"/>
        <xdr:cNvSpPr/>
      </xdr:nvSpPr>
      <xdr:spPr bwMode="auto">
        <a:xfrm>
          <a:off x="4254500" y="280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104113</xdr:rowOff>
    </xdr:from>
    <xdr:ext cx="762000" cy="259045"/>
    <xdr:sp macro="" textlink="">
      <xdr:nvSpPr>
        <xdr:cNvPr id="58" name="テキスト ボックス 57"/>
        <xdr:cNvSpPr txBox="1"/>
      </xdr:nvSpPr>
      <xdr:spPr>
        <a:xfrm>
          <a:off x="3924300" y="289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twoCellAnchor>
    <xdr:from>
      <xdr:col>2</xdr:col>
      <xdr:colOff>641350</xdr:colOff>
      <xdr:row>14</xdr:row>
      <xdr:rowOff>66783</xdr:rowOff>
    </xdr:from>
    <xdr:to>
      <xdr:col>3</xdr:col>
      <xdr:colOff>206375</xdr:colOff>
      <xdr:row>14</xdr:row>
      <xdr:rowOff>94291</xdr:rowOff>
    </xdr:to>
    <xdr:cxnSp macro="">
      <xdr:nvCxnSpPr>
        <xdr:cNvPr id="59" name="直線コネクタ 58"/>
        <xdr:cNvCxnSpPr/>
      </xdr:nvCxnSpPr>
      <xdr:spPr bwMode="auto">
        <a:xfrm flipV="1">
          <a:off x="2908300" y="2514708"/>
          <a:ext cx="698500" cy="275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112490</xdr:rowOff>
    </xdr:from>
    <xdr:to>
      <xdr:col>3</xdr:col>
      <xdr:colOff>257175</xdr:colOff>
      <xdr:row>16</xdr:row>
      <xdr:rowOff>42640</xdr:rowOff>
    </xdr:to>
    <xdr:sp macro="" textlink="">
      <xdr:nvSpPr>
        <xdr:cNvPr id="60" name="フローチャート : 判断 59"/>
        <xdr:cNvSpPr/>
      </xdr:nvSpPr>
      <xdr:spPr bwMode="auto">
        <a:xfrm>
          <a:off x="3556000" y="27318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27417</xdr:rowOff>
    </xdr:from>
    <xdr:ext cx="762000" cy="259045"/>
    <xdr:sp macro="" textlink="">
      <xdr:nvSpPr>
        <xdr:cNvPr id="61" name="テキスト ボックス 60"/>
        <xdr:cNvSpPr txBox="1"/>
      </xdr:nvSpPr>
      <xdr:spPr>
        <a:xfrm>
          <a:off x="3225800" y="281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80,595</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95764</xdr:rowOff>
    </xdr:from>
    <xdr:to>
      <xdr:col>2</xdr:col>
      <xdr:colOff>692150</xdr:colOff>
      <xdr:row>16</xdr:row>
      <xdr:rowOff>25914</xdr:rowOff>
    </xdr:to>
    <xdr:sp macro="" textlink="">
      <xdr:nvSpPr>
        <xdr:cNvPr id="62" name="フローチャート : 判断 61"/>
        <xdr:cNvSpPr/>
      </xdr:nvSpPr>
      <xdr:spPr bwMode="auto">
        <a:xfrm>
          <a:off x="2857500" y="27151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10691</xdr:rowOff>
    </xdr:from>
    <xdr:ext cx="762000" cy="259045"/>
    <xdr:sp macro="" textlink="">
      <xdr:nvSpPr>
        <xdr:cNvPr id="63" name="テキスト ボックス 62"/>
        <xdr:cNvSpPr txBox="1"/>
      </xdr:nvSpPr>
      <xdr:spPr>
        <a:xfrm>
          <a:off x="2527300" y="280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81,473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14</xdr:row>
      <xdr:rowOff>72676</xdr:rowOff>
    </xdr:from>
    <xdr:to>
      <xdr:col>5</xdr:col>
      <xdr:colOff>34925</xdr:colOff>
      <xdr:row>15</xdr:row>
      <xdr:rowOff>2826</xdr:rowOff>
    </xdr:to>
    <xdr:sp macro="" textlink="">
      <xdr:nvSpPr>
        <xdr:cNvPr id="69" name="円/楕円 68"/>
        <xdr:cNvSpPr/>
      </xdr:nvSpPr>
      <xdr:spPr bwMode="auto">
        <a:xfrm>
          <a:off x="5600700" y="2520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89203</xdr:rowOff>
    </xdr:from>
    <xdr:ext cx="762000" cy="259045"/>
    <xdr:sp macro="" textlink="">
      <xdr:nvSpPr>
        <xdr:cNvPr id="70" name="人口1人当たり決算額の推移該当値テキスト130"/>
        <xdr:cNvSpPr txBox="1"/>
      </xdr:nvSpPr>
      <xdr:spPr>
        <a:xfrm>
          <a:off x="5740400" y="236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91,685</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33223</xdr:rowOff>
    </xdr:from>
    <xdr:to>
      <xdr:col>4</xdr:col>
      <xdr:colOff>520700</xdr:colOff>
      <xdr:row>14</xdr:row>
      <xdr:rowOff>134823</xdr:rowOff>
    </xdr:to>
    <xdr:sp macro="" textlink="">
      <xdr:nvSpPr>
        <xdr:cNvPr id="71" name="円/楕円 70"/>
        <xdr:cNvSpPr/>
      </xdr:nvSpPr>
      <xdr:spPr bwMode="auto">
        <a:xfrm>
          <a:off x="4953000" y="2481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145000</xdr:rowOff>
    </xdr:from>
    <xdr:ext cx="736600" cy="259045"/>
    <xdr:sp macro="" textlink="">
      <xdr:nvSpPr>
        <xdr:cNvPr id="72" name="テキスト ボックス 71"/>
        <xdr:cNvSpPr txBox="1"/>
      </xdr:nvSpPr>
      <xdr:spPr>
        <a:xfrm>
          <a:off x="4622800" y="2250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93,756</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152857</xdr:rowOff>
    </xdr:from>
    <xdr:to>
      <xdr:col>3</xdr:col>
      <xdr:colOff>955675</xdr:colOff>
      <xdr:row>14</xdr:row>
      <xdr:rowOff>83007</xdr:rowOff>
    </xdr:to>
    <xdr:sp macro="" textlink="">
      <xdr:nvSpPr>
        <xdr:cNvPr id="73" name="円/楕円 72"/>
        <xdr:cNvSpPr/>
      </xdr:nvSpPr>
      <xdr:spPr bwMode="auto">
        <a:xfrm>
          <a:off x="4254500" y="2429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93184</xdr:rowOff>
    </xdr:from>
    <xdr:ext cx="762000" cy="259045"/>
    <xdr:sp macro="" textlink="">
      <xdr:nvSpPr>
        <xdr:cNvPr id="74" name="テキスト ボックス 73"/>
        <xdr:cNvSpPr txBox="1"/>
      </xdr:nvSpPr>
      <xdr:spPr>
        <a:xfrm>
          <a:off x="3924300" y="219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96,476</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15983</xdr:rowOff>
    </xdr:from>
    <xdr:to>
      <xdr:col>3</xdr:col>
      <xdr:colOff>257175</xdr:colOff>
      <xdr:row>14</xdr:row>
      <xdr:rowOff>117583</xdr:rowOff>
    </xdr:to>
    <xdr:sp macro="" textlink="">
      <xdr:nvSpPr>
        <xdr:cNvPr id="75" name="円/楕円 74"/>
        <xdr:cNvSpPr/>
      </xdr:nvSpPr>
      <xdr:spPr bwMode="auto">
        <a:xfrm>
          <a:off x="3556000" y="2463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127760</xdr:rowOff>
    </xdr:from>
    <xdr:ext cx="762000" cy="259045"/>
    <xdr:sp macro="" textlink="">
      <xdr:nvSpPr>
        <xdr:cNvPr id="76" name="テキスト ボックス 75"/>
        <xdr:cNvSpPr txBox="1"/>
      </xdr:nvSpPr>
      <xdr:spPr>
        <a:xfrm>
          <a:off x="3225800" y="2232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94,661</a:t>
          </a:r>
          <a:endParaRPr kumimoji="1" lang="ja-JP" altLang="en-US" sz="1000" b="1">
            <a:solidFill>
              <a:srgbClr val="FF0000"/>
            </a:solidFill>
            <a:latin typeface="ＭＳ Ｐゴシック"/>
          </a:endParaRPr>
        </a:p>
      </xdr:txBody>
    </xdr:sp>
    <xdr:clientData/>
  </xdr:oneCellAnchor>
  <xdr:twoCellAnchor>
    <xdr:from>
      <xdr:col>2</xdr:col>
      <xdr:colOff>590550</xdr:colOff>
      <xdr:row>14</xdr:row>
      <xdr:rowOff>43491</xdr:rowOff>
    </xdr:from>
    <xdr:to>
      <xdr:col>2</xdr:col>
      <xdr:colOff>692150</xdr:colOff>
      <xdr:row>14</xdr:row>
      <xdr:rowOff>145091</xdr:rowOff>
    </xdr:to>
    <xdr:sp macro="" textlink="">
      <xdr:nvSpPr>
        <xdr:cNvPr id="77" name="円/楕円 76"/>
        <xdr:cNvSpPr/>
      </xdr:nvSpPr>
      <xdr:spPr bwMode="auto">
        <a:xfrm>
          <a:off x="2857500" y="2491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155268</xdr:rowOff>
    </xdr:from>
    <xdr:ext cx="762000" cy="259045"/>
    <xdr:sp macro="" textlink="">
      <xdr:nvSpPr>
        <xdr:cNvPr id="78" name="テキスト ボックス 77"/>
        <xdr:cNvSpPr txBox="1"/>
      </xdr:nvSpPr>
      <xdr:spPr>
        <a:xfrm>
          <a:off x="2527300" y="2260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61323</xdr:rowOff>
    </xdr:from>
    <xdr:to>
      <xdr:col>4</xdr:col>
      <xdr:colOff>1117600</xdr:colOff>
      <xdr:row>38</xdr:row>
      <xdr:rowOff>98813</xdr:rowOff>
    </xdr:to>
    <xdr:cxnSp macro="">
      <xdr:nvCxnSpPr>
        <xdr:cNvPr id="105" name="直線コネクタ 104"/>
        <xdr:cNvCxnSpPr/>
      </xdr:nvCxnSpPr>
      <xdr:spPr bwMode="auto">
        <a:xfrm flipV="1">
          <a:off x="5651500" y="6328773"/>
          <a:ext cx="0" cy="12376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70890</xdr:rowOff>
    </xdr:from>
    <xdr:ext cx="762000" cy="259045"/>
    <xdr:sp macro="" textlink="">
      <xdr:nvSpPr>
        <xdr:cNvPr id="106" name="人口1人当たり決算額の推移最小値テキスト445"/>
        <xdr:cNvSpPr txBox="1"/>
      </xdr:nvSpPr>
      <xdr:spPr>
        <a:xfrm>
          <a:off x="5740400" y="753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-3,767</a:t>
          </a:r>
          <a:endParaRPr kumimoji="1" lang="ja-JP" altLang="en-US" sz="1000" b="1">
            <a:latin typeface="ＭＳ Ｐゴシック"/>
          </a:endParaRPr>
        </a:p>
      </xdr:txBody>
    </xdr:sp>
    <xdr:clientData/>
  </xdr:oneCellAnchor>
  <xdr:twoCellAnchor>
    <xdr:from>
      <xdr:col>4</xdr:col>
      <xdr:colOff>1028700</xdr:colOff>
      <xdr:row>38</xdr:row>
      <xdr:rowOff>98813</xdr:rowOff>
    </xdr:from>
    <xdr:to>
      <xdr:col>5</xdr:col>
      <xdr:colOff>73025</xdr:colOff>
      <xdr:row>38</xdr:row>
      <xdr:rowOff>98813</xdr:rowOff>
    </xdr:to>
    <xdr:cxnSp macro="">
      <xdr:nvCxnSpPr>
        <xdr:cNvPr id="107" name="直線コネクタ 106"/>
        <xdr:cNvCxnSpPr/>
      </xdr:nvCxnSpPr>
      <xdr:spPr bwMode="auto">
        <a:xfrm>
          <a:off x="5562600" y="75664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147700</xdr:rowOff>
    </xdr:from>
    <xdr:ext cx="762000" cy="259045"/>
    <xdr:sp macro="" textlink="">
      <xdr:nvSpPr>
        <xdr:cNvPr id="108" name="人口1人当たり決算額の推移最大値テキスト445"/>
        <xdr:cNvSpPr txBox="1"/>
      </xdr:nvSpPr>
      <xdr:spPr>
        <a:xfrm>
          <a:off x="5740400" y="6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50,373</a:t>
          </a:r>
          <a:endParaRPr kumimoji="1" lang="ja-JP" altLang="en-US" sz="1000" b="1">
            <a:latin typeface="ＭＳ Ｐゴシック"/>
          </a:endParaRPr>
        </a:p>
      </xdr:txBody>
    </xdr:sp>
    <xdr:clientData/>
  </xdr:oneCellAnchor>
  <xdr:twoCellAnchor>
    <xdr:from>
      <xdr:col>4</xdr:col>
      <xdr:colOff>1028700</xdr:colOff>
      <xdr:row>34</xdr:row>
      <xdr:rowOff>61323</xdr:rowOff>
    </xdr:from>
    <xdr:to>
      <xdr:col>5</xdr:col>
      <xdr:colOff>73025</xdr:colOff>
      <xdr:row>34</xdr:row>
      <xdr:rowOff>61323</xdr:rowOff>
    </xdr:to>
    <xdr:cxnSp macro="">
      <xdr:nvCxnSpPr>
        <xdr:cNvPr id="109" name="直線コネクタ 108"/>
        <xdr:cNvCxnSpPr/>
      </xdr:nvCxnSpPr>
      <xdr:spPr bwMode="auto">
        <a:xfrm>
          <a:off x="5562600" y="63287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176766</xdr:rowOff>
    </xdr:from>
    <xdr:to>
      <xdr:col>4</xdr:col>
      <xdr:colOff>1117600</xdr:colOff>
      <xdr:row>35</xdr:row>
      <xdr:rowOff>223515</xdr:rowOff>
    </xdr:to>
    <xdr:cxnSp macro="">
      <xdr:nvCxnSpPr>
        <xdr:cNvPr id="110" name="直線コネクタ 109"/>
        <xdr:cNvCxnSpPr/>
      </xdr:nvCxnSpPr>
      <xdr:spPr bwMode="auto">
        <a:xfrm>
          <a:off x="5003800" y="6787116"/>
          <a:ext cx="647700" cy="46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39202</xdr:rowOff>
    </xdr:from>
    <xdr:ext cx="762000" cy="259045"/>
    <xdr:sp macro="" textlink="">
      <xdr:nvSpPr>
        <xdr:cNvPr id="111" name="人口1人当たり決算額の推移平均値テキスト445"/>
        <xdr:cNvSpPr txBox="1"/>
      </xdr:nvSpPr>
      <xdr:spPr>
        <a:xfrm>
          <a:off x="5740400" y="6992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67125</xdr:rowOff>
    </xdr:from>
    <xdr:to>
      <xdr:col>5</xdr:col>
      <xdr:colOff>34925</xdr:colOff>
      <xdr:row>36</xdr:row>
      <xdr:rowOff>168725</xdr:rowOff>
    </xdr:to>
    <xdr:sp macro="" textlink="">
      <xdr:nvSpPr>
        <xdr:cNvPr id="112" name="フローチャート : 判断 111"/>
        <xdr:cNvSpPr/>
      </xdr:nvSpPr>
      <xdr:spPr bwMode="auto">
        <a:xfrm>
          <a:off x="56007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90150</xdr:rowOff>
    </xdr:from>
    <xdr:to>
      <xdr:col>4</xdr:col>
      <xdr:colOff>469900</xdr:colOff>
      <xdr:row>35</xdr:row>
      <xdr:rowOff>176766</xdr:rowOff>
    </xdr:to>
    <xdr:cxnSp macro="">
      <xdr:nvCxnSpPr>
        <xdr:cNvPr id="113" name="直線コネクタ 112"/>
        <xdr:cNvCxnSpPr/>
      </xdr:nvCxnSpPr>
      <xdr:spPr bwMode="auto">
        <a:xfrm>
          <a:off x="4305300" y="6700500"/>
          <a:ext cx="698500" cy="86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32423</xdr:rowOff>
    </xdr:from>
    <xdr:to>
      <xdr:col>4</xdr:col>
      <xdr:colOff>520700</xdr:colOff>
      <xdr:row>36</xdr:row>
      <xdr:rowOff>134023</xdr:rowOff>
    </xdr:to>
    <xdr:sp macro="" textlink="">
      <xdr:nvSpPr>
        <xdr:cNvPr id="114" name="フローチャート : 判断 113"/>
        <xdr:cNvSpPr/>
      </xdr:nvSpPr>
      <xdr:spPr bwMode="auto">
        <a:xfrm>
          <a:off x="4953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118800</xdr:rowOff>
    </xdr:from>
    <xdr:ext cx="736600" cy="259045"/>
    <xdr:sp macro="" textlink="">
      <xdr:nvSpPr>
        <xdr:cNvPr id="115" name="テキスト ボックス 114"/>
        <xdr:cNvSpPr txBox="1"/>
      </xdr:nvSpPr>
      <xdr:spPr>
        <a:xfrm>
          <a:off x="4622800" y="70720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73964</xdr:rowOff>
    </xdr:from>
    <xdr:to>
      <xdr:col>3</xdr:col>
      <xdr:colOff>904875</xdr:colOff>
      <xdr:row>35</xdr:row>
      <xdr:rowOff>90150</xdr:rowOff>
    </xdr:to>
    <xdr:cxnSp macro="">
      <xdr:nvCxnSpPr>
        <xdr:cNvPr id="116" name="直線コネクタ 115"/>
        <xdr:cNvCxnSpPr/>
      </xdr:nvCxnSpPr>
      <xdr:spPr bwMode="auto">
        <a:xfrm>
          <a:off x="3606800" y="6684314"/>
          <a:ext cx="698500" cy="161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335569</xdr:rowOff>
    </xdr:from>
    <xdr:to>
      <xdr:col>3</xdr:col>
      <xdr:colOff>955675</xdr:colOff>
      <xdr:row>36</xdr:row>
      <xdr:rowOff>94269</xdr:rowOff>
    </xdr:to>
    <xdr:sp macro="" textlink="">
      <xdr:nvSpPr>
        <xdr:cNvPr id="117" name="フローチャート : 判断 116"/>
        <xdr:cNvSpPr/>
      </xdr:nvSpPr>
      <xdr:spPr bwMode="auto">
        <a:xfrm>
          <a:off x="4254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79046</xdr:rowOff>
    </xdr:from>
    <xdr:ext cx="762000" cy="259045"/>
    <xdr:sp macro="" textlink="">
      <xdr:nvSpPr>
        <xdr:cNvPr id="118" name="テキスト ボックス 117"/>
        <xdr:cNvSpPr txBox="1"/>
      </xdr:nvSpPr>
      <xdr:spPr>
        <a:xfrm>
          <a:off x="3924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61254</xdr:rowOff>
    </xdr:from>
    <xdr:to>
      <xdr:col>3</xdr:col>
      <xdr:colOff>206375</xdr:colOff>
      <xdr:row>35</xdr:row>
      <xdr:rowOff>73964</xdr:rowOff>
    </xdr:to>
    <xdr:cxnSp macro="">
      <xdr:nvCxnSpPr>
        <xdr:cNvPr id="119" name="直線コネクタ 118"/>
        <xdr:cNvCxnSpPr/>
      </xdr:nvCxnSpPr>
      <xdr:spPr bwMode="auto">
        <a:xfrm>
          <a:off x="2908300" y="6671604"/>
          <a:ext cx="698500" cy="1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229522</xdr:rowOff>
    </xdr:from>
    <xdr:to>
      <xdr:col>3</xdr:col>
      <xdr:colOff>257175</xdr:colOff>
      <xdr:row>35</xdr:row>
      <xdr:rowOff>331122</xdr:rowOff>
    </xdr:to>
    <xdr:sp macro="" textlink="">
      <xdr:nvSpPr>
        <xdr:cNvPr id="120" name="フローチャート : 判断 119"/>
        <xdr:cNvSpPr/>
      </xdr:nvSpPr>
      <xdr:spPr bwMode="auto">
        <a:xfrm>
          <a:off x="3556000" y="6839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315899</xdr:rowOff>
    </xdr:from>
    <xdr:ext cx="762000" cy="259045"/>
    <xdr:sp macro="" textlink="">
      <xdr:nvSpPr>
        <xdr:cNvPr id="121" name="テキスト ボックス 120"/>
        <xdr:cNvSpPr txBox="1"/>
      </xdr:nvSpPr>
      <xdr:spPr>
        <a:xfrm>
          <a:off x="3225800" y="692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25,793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205267</xdr:rowOff>
    </xdr:from>
    <xdr:to>
      <xdr:col>2</xdr:col>
      <xdr:colOff>692150</xdr:colOff>
      <xdr:row>35</xdr:row>
      <xdr:rowOff>306867</xdr:rowOff>
    </xdr:to>
    <xdr:sp macro="" textlink="">
      <xdr:nvSpPr>
        <xdr:cNvPr id="122" name="フローチャート : 判断 121"/>
        <xdr:cNvSpPr/>
      </xdr:nvSpPr>
      <xdr:spPr bwMode="auto">
        <a:xfrm>
          <a:off x="2857500" y="68156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291644</xdr:rowOff>
    </xdr:from>
    <xdr:ext cx="762000" cy="259045"/>
    <xdr:sp macro="" textlink="">
      <xdr:nvSpPr>
        <xdr:cNvPr id="123" name="テキスト ボックス 122"/>
        <xdr:cNvSpPr txBox="1"/>
      </xdr:nvSpPr>
      <xdr:spPr>
        <a:xfrm>
          <a:off x="2527300" y="69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172715</xdr:rowOff>
    </xdr:from>
    <xdr:to>
      <xdr:col>5</xdr:col>
      <xdr:colOff>34925</xdr:colOff>
      <xdr:row>35</xdr:row>
      <xdr:rowOff>274315</xdr:rowOff>
    </xdr:to>
    <xdr:sp macro="" textlink="">
      <xdr:nvSpPr>
        <xdr:cNvPr id="129" name="円/楕円 128"/>
        <xdr:cNvSpPr/>
      </xdr:nvSpPr>
      <xdr:spPr bwMode="auto">
        <a:xfrm>
          <a:off x="5600700" y="67830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17792</xdr:rowOff>
    </xdr:from>
    <xdr:ext cx="762000" cy="259045"/>
    <xdr:sp macro="" textlink="">
      <xdr:nvSpPr>
        <xdr:cNvPr id="130" name="人口1人当たり決算額の推移該当値テキスト445"/>
        <xdr:cNvSpPr txBox="1"/>
      </xdr:nvSpPr>
      <xdr:spPr>
        <a:xfrm>
          <a:off x="5740400" y="6628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28,278</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125966</xdr:rowOff>
    </xdr:from>
    <xdr:to>
      <xdr:col>4</xdr:col>
      <xdr:colOff>520700</xdr:colOff>
      <xdr:row>35</xdr:row>
      <xdr:rowOff>227566</xdr:rowOff>
    </xdr:to>
    <xdr:sp macro="" textlink="">
      <xdr:nvSpPr>
        <xdr:cNvPr id="131" name="円/楕円 130"/>
        <xdr:cNvSpPr/>
      </xdr:nvSpPr>
      <xdr:spPr bwMode="auto">
        <a:xfrm>
          <a:off x="4953000" y="6736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237743</xdr:rowOff>
    </xdr:from>
    <xdr:ext cx="736600" cy="259045"/>
    <xdr:sp macro="" textlink="">
      <xdr:nvSpPr>
        <xdr:cNvPr id="132" name="テキスト ボックス 131"/>
        <xdr:cNvSpPr txBox="1"/>
      </xdr:nvSpPr>
      <xdr:spPr>
        <a:xfrm>
          <a:off x="4622800" y="65051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30,323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39350</xdr:rowOff>
    </xdr:from>
    <xdr:to>
      <xdr:col>3</xdr:col>
      <xdr:colOff>955675</xdr:colOff>
      <xdr:row>35</xdr:row>
      <xdr:rowOff>140950</xdr:rowOff>
    </xdr:to>
    <xdr:sp macro="" textlink="">
      <xdr:nvSpPr>
        <xdr:cNvPr id="133" name="円/楕円 132"/>
        <xdr:cNvSpPr/>
      </xdr:nvSpPr>
      <xdr:spPr bwMode="auto">
        <a:xfrm>
          <a:off x="4254500" y="6649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151127</xdr:rowOff>
    </xdr:from>
    <xdr:ext cx="762000" cy="259045"/>
    <xdr:sp macro="" textlink="">
      <xdr:nvSpPr>
        <xdr:cNvPr id="134" name="テキスト ボックス 133"/>
        <xdr:cNvSpPr txBox="1"/>
      </xdr:nvSpPr>
      <xdr:spPr>
        <a:xfrm>
          <a:off x="3924300" y="64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34,112</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23164</xdr:rowOff>
    </xdr:from>
    <xdr:to>
      <xdr:col>3</xdr:col>
      <xdr:colOff>257175</xdr:colOff>
      <xdr:row>35</xdr:row>
      <xdr:rowOff>124764</xdr:rowOff>
    </xdr:to>
    <xdr:sp macro="" textlink="">
      <xdr:nvSpPr>
        <xdr:cNvPr id="135" name="円/楕円 134"/>
        <xdr:cNvSpPr/>
      </xdr:nvSpPr>
      <xdr:spPr bwMode="auto">
        <a:xfrm>
          <a:off x="3556000" y="663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134942</xdr:rowOff>
    </xdr:from>
    <xdr:ext cx="762000" cy="259045"/>
    <xdr:sp macro="" textlink="">
      <xdr:nvSpPr>
        <xdr:cNvPr id="136" name="テキスト ボックス 135"/>
        <xdr:cNvSpPr txBox="1"/>
      </xdr:nvSpPr>
      <xdr:spPr>
        <a:xfrm>
          <a:off x="3225800" y="640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34,820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10454</xdr:rowOff>
    </xdr:from>
    <xdr:to>
      <xdr:col>2</xdr:col>
      <xdr:colOff>692150</xdr:colOff>
      <xdr:row>35</xdr:row>
      <xdr:rowOff>112054</xdr:rowOff>
    </xdr:to>
    <xdr:sp macro="" textlink="">
      <xdr:nvSpPr>
        <xdr:cNvPr id="137" name="円/楕円 136"/>
        <xdr:cNvSpPr/>
      </xdr:nvSpPr>
      <xdr:spPr bwMode="auto">
        <a:xfrm>
          <a:off x="2857500" y="66208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122232</xdr:rowOff>
    </xdr:from>
    <xdr:ext cx="762000" cy="259045"/>
    <xdr:sp macro="" textlink="">
      <xdr:nvSpPr>
        <xdr:cNvPr id="138" name="テキスト ボックス 137"/>
        <xdr:cNvSpPr txBox="1"/>
      </xdr:nvSpPr>
      <xdr:spPr>
        <a:xfrm>
          <a:off x="2527300" y="6389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35,376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a:latin typeface="ＭＳ ゴシック" pitchFamily="49" charset="-128"/>
              <a:ea typeface="ＭＳ ゴシック" pitchFamily="49" charset="-128"/>
            </a:rPr>
            <a:t>　</a:t>
          </a:r>
          <a:r>
            <a:rPr lang="ja-JP" altLang="ja-JP" sz="1100" b="0" i="0" baseline="0">
              <a:solidFill>
                <a:schemeClr val="dk1"/>
              </a:solidFill>
              <a:latin typeface="+mn-lt"/>
              <a:ea typeface="+mn-ea"/>
              <a:cs typeface="+mn-cs"/>
            </a:rPr>
            <a:t>財政調整基金残高については、約</a:t>
          </a:r>
          <a:r>
            <a:rPr lang="en-US" altLang="ja-JP" sz="1100" b="0" i="0" baseline="0">
              <a:solidFill>
                <a:schemeClr val="dk1"/>
              </a:solidFill>
              <a:latin typeface="+mn-lt"/>
              <a:ea typeface="+mn-ea"/>
              <a:cs typeface="+mn-cs"/>
            </a:rPr>
            <a:t>156.4</a:t>
          </a:r>
          <a:r>
            <a:rPr lang="ja-JP" altLang="ja-JP" sz="1100" b="0" i="0" baseline="0">
              <a:solidFill>
                <a:schemeClr val="dk1"/>
              </a:solidFill>
              <a:latin typeface="+mn-lt"/>
              <a:ea typeface="+mn-ea"/>
              <a:cs typeface="+mn-cs"/>
            </a:rPr>
            <a:t>百万円増加し、標準財政規模に占める割合は、前年度に比べ</a:t>
          </a:r>
          <a:r>
            <a:rPr lang="en-US" altLang="ja-JP" sz="1100" b="0" i="0" baseline="0">
              <a:solidFill>
                <a:schemeClr val="dk1"/>
              </a:solidFill>
              <a:latin typeface="+mn-lt"/>
              <a:ea typeface="+mn-ea"/>
              <a:cs typeface="+mn-cs"/>
            </a:rPr>
            <a:t>1.04</a:t>
          </a:r>
          <a:r>
            <a:rPr lang="ja-JP" altLang="ja-JP" sz="1100" b="0" i="0" baseline="0">
              <a:solidFill>
                <a:schemeClr val="dk1"/>
              </a:solidFill>
              <a:latin typeface="+mn-lt"/>
              <a:ea typeface="+mn-ea"/>
              <a:cs typeface="+mn-cs"/>
            </a:rPr>
            <a:t>ポイント増加した。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実質収支額については、形式収支はほぼ同額であったものの、翌年度に繰り越すべき財源が約</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減少したため</a:t>
          </a:r>
          <a:r>
            <a:rPr lang="ja-JP" altLang="ja-JP" sz="1100" b="0" i="0" baseline="0">
              <a:solidFill>
                <a:schemeClr val="dk1"/>
              </a:solidFill>
              <a:latin typeface="+mn-lt"/>
              <a:ea typeface="+mn-ea"/>
              <a:cs typeface="+mn-cs"/>
            </a:rPr>
            <a:t>、標準財政規模に占める割合は、前年度に比べ</a:t>
          </a:r>
          <a:r>
            <a:rPr lang="en-US" altLang="ja-JP" sz="1100" b="0" i="0" baseline="0">
              <a:solidFill>
                <a:schemeClr val="dk1"/>
              </a:solidFill>
              <a:latin typeface="+mn-lt"/>
              <a:ea typeface="+mn-ea"/>
              <a:cs typeface="+mn-cs"/>
            </a:rPr>
            <a:t>0.88</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実質単年度収支については、財政調整基金残高</a:t>
          </a:r>
          <a:r>
            <a:rPr lang="ja-JP" altLang="en-US" sz="1100" b="0" i="0" baseline="0">
              <a:solidFill>
                <a:schemeClr val="dk1"/>
              </a:solidFill>
              <a:latin typeface="+mn-lt"/>
              <a:ea typeface="+mn-ea"/>
              <a:cs typeface="+mn-cs"/>
            </a:rPr>
            <a:t>が</a:t>
          </a:r>
          <a:r>
            <a:rPr lang="ja-JP" altLang="ja-JP" sz="1100" b="0" i="0" baseline="0">
              <a:solidFill>
                <a:schemeClr val="dk1"/>
              </a:solidFill>
              <a:latin typeface="+mn-lt"/>
              <a:ea typeface="+mn-ea"/>
              <a:cs typeface="+mn-cs"/>
            </a:rPr>
            <a:t>約</a:t>
          </a:r>
          <a:r>
            <a:rPr lang="en-US" altLang="ja-JP" sz="1100" b="0" i="0" baseline="0">
              <a:solidFill>
                <a:schemeClr val="dk1"/>
              </a:solidFill>
              <a:latin typeface="+mn-lt"/>
              <a:ea typeface="+mn-ea"/>
              <a:cs typeface="+mn-cs"/>
            </a:rPr>
            <a:t>156.4</a:t>
          </a:r>
          <a:r>
            <a:rPr lang="ja-JP" altLang="ja-JP" sz="1100" b="0" i="0" baseline="0">
              <a:solidFill>
                <a:schemeClr val="dk1"/>
              </a:solidFill>
              <a:latin typeface="+mn-lt"/>
              <a:ea typeface="+mn-ea"/>
              <a:cs typeface="+mn-cs"/>
            </a:rPr>
            <a:t>百万円増加し</a:t>
          </a:r>
          <a:r>
            <a:rPr lang="ja-JP" altLang="en-US" sz="1100" b="0" i="0" baseline="0">
              <a:solidFill>
                <a:schemeClr val="dk1"/>
              </a:solidFill>
              <a:latin typeface="+mn-lt"/>
              <a:ea typeface="+mn-ea"/>
              <a:cs typeface="+mn-cs"/>
            </a:rPr>
            <a:t>たものの、</a:t>
          </a:r>
          <a:r>
            <a:rPr lang="ja-JP" altLang="ja-JP" sz="1100" b="0" i="0" baseline="0">
              <a:solidFill>
                <a:schemeClr val="dk1"/>
              </a:solidFill>
              <a:latin typeface="+mn-lt"/>
              <a:ea typeface="+mn-ea"/>
              <a:cs typeface="+mn-cs"/>
            </a:rPr>
            <a:t>翌年度に繰り越すべき財源が約</a:t>
          </a:r>
          <a:r>
            <a:rPr lang="en-US" altLang="ja-JP" sz="1100" b="0" i="0" baseline="0">
              <a:solidFill>
                <a:schemeClr val="dk1"/>
              </a:solidFill>
              <a:latin typeface="+mn-lt"/>
              <a:ea typeface="+mn-ea"/>
              <a:cs typeface="+mn-cs"/>
            </a:rPr>
            <a:t>1.3</a:t>
          </a:r>
          <a:r>
            <a:rPr lang="ja-JP" altLang="ja-JP" sz="1100" b="0" i="0" baseline="0">
              <a:solidFill>
                <a:schemeClr val="dk1"/>
              </a:solidFill>
              <a:latin typeface="+mn-lt"/>
              <a:ea typeface="+mn-ea"/>
              <a:cs typeface="+mn-cs"/>
            </a:rPr>
            <a:t>億円</a:t>
          </a:r>
          <a:r>
            <a:rPr lang="ja-JP" altLang="en-US" sz="1100" b="0" i="0" baseline="0">
              <a:solidFill>
                <a:schemeClr val="dk1"/>
              </a:solidFill>
              <a:latin typeface="+mn-lt"/>
              <a:ea typeface="+mn-ea"/>
              <a:cs typeface="+mn-cs"/>
            </a:rPr>
            <a:t>減少したことにより実質収支額が約</a:t>
          </a:r>
          <a:r>
            <a:rPr lang="en-US" altLang="ja-JP" sz="1100" b="0" i="0" baseline="0">
              <a:solidFill>
                <a:schemeClr val="dk1"/>
              </a:solidFill>
              <a:latin typeface="+mn-lt"/>
              <a:ea typeface="+mn-ea"/>
              <a:cs typeface="+mn-cs"/>
            </a:rPr>
            <a:t>1.4</a:t>
          </a:r>
          <a:r>
            <a:rPr lang="ja-JP" altLang="en-US" sz="1100" b="0" i="0" baseline="0">
              <a:solidFill>
                <a:schemeClr val="dk1"/>
              </a:solidFill>
              <a:latin typeface="+mn-lt"/>
              <a:ea typeface="+mn-ea"/>
              <a:cs typeface="+mn-cs"/>
            </a:rPr>
            <a:t>億円増加したため</a:t>
          </a:r>
          <a:r>
            <a:rPr lang="ja-JP" altLang="ja-JP" sz="1100" b="0" i="0" baseline="0">
              <a:solidFill>
                <a:schemeClr val="dk1"/>
              </a:solidFill>
              <a:latin typeface="+mn-lt"/>
              <a:ea typeface="+mn-ea"/>
              <a:cs typeface="+mn-cs"/>
            </a:rPr>
            <a:t>、標準財政規模に占める割合は、前年度に比べ</a:t>
          </a:r>
          <a:r>
            <a:rPr lang="en-US" altLang="ja-JP" sz="1100" b="0" i="0" baseline="0">
              <a:solidFill>
                <a:schemeClr val="dk1"/>
              </a:solidFill>
              <a:latin typeface="+mn-lt"/>
              <a:ea typeface="+mn-ea"/>
              <a:cs typeface="+mn-cs"/>
            </a:rPr>
            <a:t>2.46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した。</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b="0" i="0" baseline="0">
              <a:solidFill>
                <a:schemeClr val="dk1"/>
              </a:solidFill>
              <a:latin typeface="+mn-lt"/>
              <a:ea typeface="+mn-ea"/>
              <a:cs typeface="+mn-cs"/>
            </a:rPr>
            <a:t>　標準財政規模に占める黒字の割合は、水道事業会計の占める割合が最も大きく、次いで、一般会計、国民健康保険特別会計の順となっている。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前年度と比較すると、</a:t>
          </a:r>
          <a:r>
            <a:rPr lang="ja-JP" altLang="en-US" sz="1100" b="0" i="0" baseline="0">
              <a:solidFill>
                <a:schemeClr val="dk1"/>
              </a:solidFill>
              <a:latin typeface="+mn-lt"/>
              <a:ea typeface="+mn-ea"/>
              <a:cs typeface="+mn-cs"/>
            </a:rPr>
            <a:t>病院</a:t>
          </a:r>
          <a:r>
            <a:rPr lang="ja-JP" altLang="ja-JP" sz="1100" b="0" i="0" baseline="0">
              <a:solidFill>
                <a:schemeClr val="dk1"/>
              </a:solidFill>
              <a:latin typeface="+mn-lt"/>
              <a:ea typeface="+mn-ea"/>
              <a:cs typeface="+mn-cs"/>
            </a:rPr>
            <a:t>事業会計が</a:t>
          </a:r>
          <a:r>
            <a:rPr lang="en-US" altLang="ja-JP" sz="1100" b="0" i="0" baseline="0">
              <a:solidFill>
                <a:schemeClr val="dk1"/>
              </a:solidFill>
              <a:latin typeface="+mn-lt"/>
              <a:ea typeface="+mn-ea"/>
              <a:cs typeface="+mn-cs"/>
            </a:rPr>
            <a:t>0.32</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減少した。</a:t>
          </a:r>
          <a:r>
            <a:rPr lang="ja-JP" altLang="ja-JP" sz="1100" b="0" i="0" baseline="0">
              <a:solidFill>
                <a:schemeClr val="dk1"/>
              </a:solidFill>
              <a:latin typeface="+mn-lt"/>
              <a:ea typeface="+mn-ea"/>
              <a:cs typeface="+mn-cs"/>
            </a:rPr>
            <a:t>その主な要因は、</a:t>
          </a:r>
          <a:r>
            <a:rPr lang="ja-JP" altLang="en-US" sz="1100" b="0" i="0" baseline="0">
              <a:solidFill>
                <a:schemeClr val="dk1"/>
              </a:solidFill>
              <a:latin typeface="+mn-lt"/>
              <a:ea typeface="+mn-ea"/>
              <a:cs typeface="+mn-cs"/>
            </a:rPr>
            <a:t>内科医を</a:t>
          </a:r>
          <a:r>
            <a:rPr lang="en-US" altLang="ja-JP" sz="1100" b="0" i="0" baseline="0">
              <a:solidFill>
                <a:schemeClr val="dk1"/>
              </a:solidFill>
              <a:latin typeface="+mn-lt"/>
              <a:ea typeface="+mn-ea"/>
              <a:cs typeface="+mn-cs"/>
            </a:rPr>
            <a:t>1</a:t>
          </a:r>
          <a:r>
            <a:rPr lang="ja-JP" altLang="en-US" sz="1100" b="0" i="0" baseline="0">
              <a:solidFill>
                <a:schemeClr val="dk1"/>
              </a:solidFill>
              <a:latin typeface="+mn-lt"/>
              <a:ea typeface="+mn-ea"/>
              <a:cs typeface="+mn-cs"/>
            </a:rPr>
            <a:t>名増員し、入院収益及び外来収益ともに増加したが、退職者の増等により経費が増加したためである。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それ以外の会計については、前年度と同程度の構成比率で推移している。</a:t>
          </a:r>
          <a:endParaRPr lang="ja-JP" altLang="ja-JP" sz="1100">
            <a:solidFill>
              <a:schemeClr val="dk1"/>
            </a:solidFill>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実質公債費比率における分子の構造は、元利償還金の占める額が最も大きく、次いで公営企業債の元利償還金に対する負担金等の順になっている。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実質公債費比率は、前年度に比べ</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ポイント改善し、</a:t>
          </a:r>
          <a:r>
            <a:rPr lang="en-US" altLang="ja-JP" sz="1100" b="0" i="0" baseline="0">
              <a:solidFill>
                <a:schemeClr val="dk1"/>
              </a:solidFill>
              <a:latin typeface="+mn-lt"/>
              <a:ea typeface="+mn-ea"/>
              <a:cs typeface="+mn-cs"/>
            </a:rPr>
            <a:t>13.0</a:t>
          </a:r>
          <a:r>
            <a:rPr lang="ja-JP" altLang="ja-JP" sz="1100" b="0" i="0" baseline="0">
              <a:solidFill>
                <a:schemeClr val="dk1"/>
              </a:solidFill>
              <a:latin typeface="+mn-lt"/>
              <a:ea typeface="+mn-ea"/>
              <a:cs typeface="+mn-cs"/>
            </a:rPr>
            <a:t>％となった。その主な要因は、元利償還金の減によるものである。</a:t>
          </a:r>
          <a:endParaRPr lang="en-US" altLang="ja-JP" sz="1100" b="0" i="0" baseline="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　今後も、計画的な市債発行により公債費の抑制に努める。</a:t>
          </a:r>
          <a:endParaRPr lang="ja-JP" altLang="ja-JP" sz="1400"/>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将来負担比率の分子における構造は、一般会計等に係る地方債の現在高の占める額が最も大きく、次いで公営企業債などの繰入見込額、退職手当負担見込額の順となっている。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将来負担比率は、前年度に比べ</a:t>
          </a:r>
          <a:r>
            <a:rPr lang="en-US" altLang="ja-JP" sz="1100" b="0" i="0" baseline="0">
              <a:solidFill>
                <a:schemeClr val="dk1"/>
              </a:solidFill>
              <a:latin typeface="+mn-lt"/>
              <a:ea typeface="+mn-ea"/>
              <a:cs typeface="+mn-cs"/>
            </a:rPr>
            <a:t>15.7</a:t>
          </a:r>
          <a:r>
            <a:rPr lang="ja-JP" altLang="ja-JP" sz="1100" b="0" i="0" baseline="0">
              <a:solidFill>
                <a:schemeClr val="dk1"/>
              </a:solidFill>
              <a:latin typeface="+mn-lt"/>
              <a:ea typeface="+mn-ea"/>
              <a:cs typeface="+mn-cs"/>
            </a:rPr>
            <a:t>ポイント改善し、</a:t>
          </a:r>
          <a:r>
            <a:rPr lang="en-US" altLang="ja-JP" sz="1100" b="0" i="0" baseline="0">
              <a:solidFill>
                <a:schemeClr val="dk1"/>
              </a:solidFill>
              <a:latin typeface="+mn-lt"/>
              <a:ea typeface="+mn-ea"/>
              <a:cs typeface="+mn-cs"/>
            </a:rPr>
            <a:t>111.3</a:t>
          </a:r>
          <a:r>
            <a:rPr lang="ja-JP" altLang="ja-JP" sz="1100" b="0" i="0" baseline="0">
              <a:solidFill>
                <a:schemeClr val="dk1"/>
              </a:solidFill>
              <a:latin typeface="+mn-lt"/>
              <a:ea typeface="+mn-ea"/>
              <a:cs typeface="+mn-cs"/>
            </a:rPr>
            <a:t>％となった。その主な要因は、一般会計等に係る地方債の現在高が約</a:t>
          </a:r>
          <a:r>
            <a:rPr lang="en-US" altLang="ja-JP" sz="1100" b="0" i="0" baseline="0">
              <a:solidFill>
                <a:schemeClr val="dk1"/>
              </a:solidFill>
              <a:latin typeface="+mn-lt"/>
              <a:ea typeface="+mn-ea"/>
              <a:cs typeface="+mn-cs"/>
            </a:rPr>
            <a:t>34.5</a:t>
          </a:r>
          <a:r>
            <a:rPr lang="ja-JP" altLang="en-US" sz="1100" b="0" i="0" baseline="0">
              <a:solidFill>
                <a:schemeClr val="dk1"/>
              </a:solidFill>
              <a:latin typeface="+mn-lt"/>
              <a:ea typeface="+mn-ea"/>
              <a:cs typeface="+mn-cs"/>
            </a:rPr>
            <a:t>百万</a:t>
          </a:r>
          <a:r>
            <a:rPr lang="ja-JP" altLang="ja-JP" sz="1100" b="0" i="0" baseline="0">
              <a:solidFill>
                <a:schemeClr val="dk1"/>
              </a:solidFill>
              <a:latin typeface="+mn-lt"/>
              <a:ea typeface="+mn-ea"/>
              <a:cs typeface="+mn-cs"/>
            </a:rPr>
            <a:t>円減額したことによるものである。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今後も、財政健全化を図るため、地方債発行額の抑制、定数管理の適正化に努める。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election activeCell="E28" sqref="E28:K28"/>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60</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61</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62</v>
      </c>
      <c r="C3" s="359"/>
      <c r="D3" s="359"/>
      <c r="E3" s="360"/>
      <c r="F3" s="360"/>
      <c r="G3" s="360"/>
      <c r="H3" s="360"/>
      <c r="I3" s="360"/>
      <c r="J3" s="360"/>
      <c r="K3" s="360"/>
      <c r="L3" s="360" t="s">
        <v>63</v>
      </c>
      <c r="M3" s="360"/>
      <c r="N3" s="360"/>
      <c r="O3" s="360"/>
      <c r="P3" s="360"/>
      <c r="Q3" s="360"/>
      <c r="R3" s="367"/>
      <c r="S3" s="367"/>
      <c r="T3" s="367"/>
      <c r="U3" s="367"/>
      <c r="V3" s="368"/>
      <c r="W3" s="342" t="s">
        <v>64</v>
      </c>
      <c r="X3" s="343"/>
      <c r="Y3" s="343"/>
      <c r="Z3" s="343"/>
      <c r="AA3" s="343"/>
      <c r="AB3" s="359"/>
      <c r="AC3" s="367" t="s">
        <v>65</v>
      </c>
      <c r="AD3" s="343"/>
      <c r="AE3" s="343"/>
      <c r="AF3" s="343"/>
      <c r="AG3" s="343"/>
      <c r="AH3" s="343"/>
      <c r="AI3" s="343"/>
      <c r="AJ3" s="343"/>
      <c r="AK3" s="343"/>
      <c r="AL3" s="344"/>
      <c r="AM3" s="342" t="s">
        <v>66</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67</v>
      </c>
      <c r="BO3" s="343"/>
      <c r="BP3" s="343"/>
      <c r="BQ3" s="343"/>
      <c r="BR3" s="343"/>
      <c r="BS3" s="343"/>
      <c r="BT3" s="343"/>
      <c r="BU3" s="344"/>
      <c r="BV3" s="342" t="s">
        <v>68</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69</v>
      </c>
      <c r="CU3" s="343"/>
      <c r="CV3" s="343"/>
      <c r="CW3" s="343"/>
      <c r="CX3" s="343"/>
      <c r="CY3" s="343"/>
      <c r="CZ3" s="343"/>
      <c r="DA3" s="344"/>
      <c r="DB3" s="342" t="s">
        <v>70</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71</v>
      </c>
      <c r="AZ4" s="346"/>
      <c r="BA4" s="346"/>
      <c r="BB4" s="346"/>
      <c r="BC4" s="346"/>
      <c r="BD4" s="346"/>
      <c r="BE4" s="346"/>
      <c r="BF4" s="346"/>
      <c r="BG4" s="346"/>
      <c r="BH4" s="346"/>
      <c r="BI4" s="346"/>
      <c r="BJ4" s="346"/>
      <c r="BK4" s="346"/>
      <c r="BL4" s="346"/>
      <c r="BM4" s="347"/>
      <c r="BN4" s="348">
        <v>28730157</v>
      </c>
      <c r="BO4" s="349"/>
      <c r="BP4" s="349"/>
      <c r="BQ4" s="349"/>
      <c r="BR4" s="349"/>
      <c r="BS4" s="349"/>
      <c r="BT4" s="349"/>
      <c r="BU4" s="350"/>
      <c r="BV4" s="348">
        <v>27665520</v>
      </c>
      <c r="BW4" s="349"/>
      <c r="BX4" s="349"/>
      <c r="BY4" s="349"/>
      <c r="BZ4" s="349"/>
      <c r="CA4" s="349"/>
      <c r="CB4" s="349"/>
      <c r="CC4" s="350"/>
      <c r="CD4" s="351" t="s">
        <v>72</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3.7</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73</v>
      </c>
      <c r="AN5" s="415"/>
      <c r="AO5" s="415"/>
      <c r="AP5" s="415"/>
      <c r="AQ5" s="415"/>
      <c r="AR5" s="415"/>
      <c r="AS5" s="415"/>
      <c r="AT5" s="416"/>
      <c r="AU5" s="417" t="s">
        <v>74</v>
      </c>
      <c r="AV5" s="418"/>
      <c r="AW5" s="418"/>
      <c r="AX5" s="418"/>
      <c r="AY5" s="419" t="s">
        <v>75</v>
      </c>
      <c r="AZ5" s="420"/>
      <c r="BA5" s="420"/>
      <c r="BB5" s="420"/>
      <c r="BC5" s="420"/>
      <c r="BD5" s="420"/>
      <c r="BE5" s="420"/>
      <c r="BF5" s="420"/>
      <c r="BG5" s="420"/>
      <c r="BH5" s="420"/>
      <c r="BI5" s="420"/>
      <c r="BJ5" s="420"/>
      <c r="BK5" s="420"/>
      <c r="BL5" s="420"/>
      <c r="BM5" s="421"/>
      <c r="BN5" s="385">
        <v>27905308</v>
      </c>
      <c r="BO5" s="386"/>
      <c r="BP5" s="386"/>
      <c r="BQ5" s="386"/>
      <c r="BR5" s="386"/>
      <c r="BS5" s="386"/>
      <c r="BT5" s="386"/>
      <c r="BU5" s="387"/>
      <c r="BV5" s="385">
        <v>26847448</v>
      </c>
      <c r="BW5" s="386"/>
      <c r="BX5" s="386"/>
      <c r="BY5" s="386"/>
      <c r="BZ5" s="386"/>
      <c r="CA5" s="386"/>
      <c r="CB5" s="386"/>
      <c r="CC5" s="387"/>
      <c r="CD5" s="388" t="s">
        <v>76</v>
      </c>
      <c r="CE5" s="389"/>
      <c r="CF5" s="389"/>
      <c r="CG5" s="389"/>
      <c r="CH5" s="389"/>
      <c r="CI5" s="389"/>
      <c r="CJ5" s="389"/>
      <c r="CK5" s="389"/>
      <c r="CL5" s="389"/>
      <c r="CM5" s="389"/>
      <c r="CN5" s="389"/>
      <c r="CO5" s="389"/>
      <c r="CP5" s="389"/>
      <c r="CQ5" s="389"/>
      <c r="CR5" s="389"/>
      <c r="CS5" s="390"/>
      <c r="CT5" s="382">
        <v>93.9</v>
      </c>
      <c r="CU5" s="383"/>
      <c r="CV5" s="383"/>
      <c r="CW5" s="383"/>
      <c r="CX5" s="383"/>
      <c r="CY5" s="383"/>
      <c r="CZ5" s="383"/>
      <c r="DA5" s="384"/>
      <c r="DB5" s="382">
        <v>96.1</v>
      </c>
      <c r="DC5" s="383"/>
      <c r="DD5" s="383"/>
      <c r="DE5" s="383"/>
      <c r="DF5" s="383"/>
      <c r="DG5" s="383"/>
      <c r="DH5" s="383"/>
      <c r="DI5" s="384"/>
      <c r="DJ5" s="137"/>
      <c r="DK5" s="137"/>
      <c r="DL5" s="137"/>
      <c r="DM5" s="137"/>
      <c r="DN5" s="137"/>
      <c r="DO5" s="137"/>
    </row>
    <row r="6" spans="1:119" ht="18.75" customHeight="1">
      <c r="A6" s="138"/>
      <c r="B6" s="391" t="s">
        <v>77</v>
      </c>
      <c r="C6" s="392"/>
      <c r="D6" s="392"/>
      <c r="E6" s="393"/>
      <c r="F6" s="393"/>
      <c r="G6" s="393"/>
      <c r="H6" s="393"/>
      <c r="I6" s="393"/>
      <c r="J6" s="393"/>
      <c r="K6" s="393"/>
      <c r="L6" s="393" t="s">
        <v>78</v>
      </c>
      <c r="M6" s="393"/>
      <c r="N6" s="393"/>
      <c r="O6" s="393"/>
      <c r="P6" s="393"/>
      <c r="Q6" s="393"/>
      <c r="R6" s="397"/>
      <c r="S6" s="397"/>
      <c r="T6" s="397"/>
      <c r="U6" s="397"/>
      <c r="V6" s="398"/>
      <c r="W6" s="401" t="s">
        <v>79</v>
      </c>
      <c r="X6" s="402"/>
      <c r="Y6" s="402"/>
      <c r="Z6" s="402"/>
      <c r="AA6" s="402"/>
      <c r="AB6" s="392"/>
      <c r="AC6" s="405" t="s">
        <v>80</v>
      </c>
      <c r="AD6" s="406"/>
      <c r="AE6" s="406"/>
      <c r="AF6" s="406"/>
      <c r="AG6" s="406"/>
      <c r="AH6" s="406"/>
      <c r="AI6" s="406"/>
      <c r="AJ6" s="406"/>
      <c r="AK6" s="406"/>
      <c r="AL6" s="407"/>
      <c r="AM6" s="414" t="s">
        <v>81</v>
      </c>
      <c r="AN6" s="415"/>
      <c r="AO6" s="415"/>
      <c r="AP6" s="415"/>
      <c r="AQ6" s="415"/>
      <c r="AR6" s="415"/>
      <c r="AS6" s="415"/>
      <c r="AT6" s="416"/>
      <c r="AU6" s="417" t="s">
        <v>74</v>
      </c>
      <c r="AV6" s="418"/>
      <c r="AW6" s="418"/>
      <c r="AX6" s="418"/>
      <c r="AY6" s="419" t="s">
        <v>82</v>
      </c>
      <c r="AZ6" s="420"/>
      <c r="BA6" s="420"/>
      <c r="BB6" s="420"/>
      <c r="BC6" s="420"/>
      <c r="BD6" s="420"/>
      <c r="BE6" s="420"/>
      <c r="BF6" s="420"/>
      <c r="BG6" s="420"/>
      <c r="BH6" s="420"/>
      <c r="BI6" s="420"/>
      <c r="BJ6" s="420"/>
      <c r="BK6" s="420"/>
      <c r="BL6" s="420"/>
      <c r="BM6" s="421"/>
      <c r="BN6" s="385">
        <v>824849</v>
      </c>
      <c r="BO6" s="386"/>
      <c r="BP6" s="386"/>
      <c r="BQ6" s="386"/>
      <c r="BR6" s="386"/>
      <c r="BS6" s="386"/>
      <c r="BT6" s="386"/>
      <c r="BU6" s="387"/>
      <c r="BV6" s="385">
        <v>818072</v>
      </c>
      <c r="BW6" s="386"/>
      <c r="BX6" s="386"/>
      <c r="BY6" s="386"/>
      <c r="BZ6" s="386"/>
      <c r="CA6" s="386"/>
      <c r="CB6" s="386"/>
      <c r="CC6" s="387"/>
      <c r="CD6" s="388" t="s">
        <v>83</v>
      </c>
      <c r="CE6" s="389"/>
      <c r="CF6" s="389"/>
      <c r="CG6" s="389"/>
      <c r="CH6" s="389"/>
      <c r="CI6" s="389"/>
      <c r="CJ6" s="389"/>
      <c r="CK6" s="389"/>
      <c r="CL6" s="389"/>
      <c r="CM6" s="389"/>
      <c r="CN6" s="389"/>
      <c r="CO6" s="389"/>
      <c r="CP6" s="389"/>
      <c r="CQ6" s="389"/>
      <c r="CR6" s="389"/>
      <c r="CS6" s="390"/>
      <c r="CT6" s="422">
        <v>100.1</v>
      </c>
      <c r="CU6" s="423"/>
      <c r="CV6" s="423"/>
      <c r="CW6" s="423"/>
      <c r="CX6" s="423"/>
      <c r="CY6" s="423"/>
      <c r="CZ6" s="423"/>
      <c r="DA6" s="424"/>
      <c r="DB6" s="422">
        <v>102.5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84</v>
      </c>
      <c r="AN7" s="415"/>
      <c r="AO7" s="415"/>
      <c r="AP7" s="415"/>
      <c r="AQ7" s="415"/>
      <c r="AR7" s="415"/>
      <c r="AS7" s="415"/>
      <c r="AT7" s="416"/>
      <c r="AU7" s="417" t="s">
        <v>85</v>
      </c>
      <c r="AV7" s="418"/>
      <c r="AW7" s="418"/>
      <c r="AX7" s="418"/>
      <c r="AY7" s="419" t="s">
        <v>86</v>
      </c>
      <c r="AZ7" s="420"/>
      <c r="BA7" s="420"/>
      <c r="BB7" s="420"/>
      <c r="BC7" s="420"/>
      <c r="BD7" s="420"/>
      <c r="BE7" s="420"/>
      <c r="BF7" s="420"/>
      <c r="BG7" s="420"/>
      <c r="BH7" s="420"/>
      <c r="BI7" s="420"/>
      <c r="BJ7" s="420"/>
      <c r="BK7" s="420"/>
      <c r="BL7" s="420"/>
      <c r="BM7" s="421"/>
      <c r="BN7" s="385">
        <v>79987</v>
      </c>
      <c r="BO7" s="386"/>
      <c r="BP7" s="386"/>
      <c r="BQ7" s="386"/>
      <c r="BR7" s="386"/>
      <c r="BS7" s="386"/>
      <c r="BT7" s="386"/>
      <c r="BU7" s="387"/>
      <c r="BV7" s="385">
        <v>211113</v>
      </c>
      <c r="BW7" s="386"/>
      <c r="BX7" s="386"/>
      <c r="BY7" s="386"/>
      <c r="BZ7" s="386"/>
      <c r="CA7" s="386"/>
      <c r="CB7" s="386"/>
      <c r="CC7" s="387"/>
      <c r="CD7" s="388" t="s">
        <v>87</v>
      </c>
      <c r="CE7" s="389"/>
      <c r="CF7" s="389"/>
      <c r="CG7" s="389"/>
      <c r="CH7" s="389"/>
      <c r="CI7" s="389"/>
      <c r="CJ7" s="389"/>
      <c r="CK7" s="389"/>
      <c r="CL7" s="389"/>
      <c r="CM7" s="389"/>
      <c r="CN7" s="389"/>
      <c r="CO7" s="389"/>
      <c r="CP7" s="389"/>
      <c r="CQ7" s="389"/>
      <c r="CR7" s="389"/>
      <c r="CS7" s="390"/>
      <c r="CT7" s="385">
        <v>16137238</v>
      </c>
      <c r="CU7" s="386"/>
      <c r="CV7" s="386"/>
      <c r="CW7" s="386"/>
      <c r="CX7" s="386"/>
      <c r="CY7" s="386"/>
      <c r="CZ7" s="386"/>
      <c r="DA7" s="387"/>
      <c r="DB7" s="385">
        <v>16226013</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88</v>
      </c>
      <c r="AN8" s="415"/>
      <c r="AO8" s="415"/>
      <c r="AP8" s="415"/>
      <c r="AQ8" s="415"/>
      <c r="AR8" s="415"/>
      <c r="AS8" s="415"/>
      <c r="AT8" s="416"/>
      <c r="AU8" s="417" t="s">
        <v>89</v>
      </c>
      <c r="AV8" s="418"/>
      <c r="AW8" s="418"/>
      <c r="AX8" s="418"/>
      <c r="AY8" s="419" t="s">
        <v>90</v>
      </c>
      <c r="AZ8" s="420"/>
      <c r="BA8" s="420"/>
      <c r="BB8" s="420"/>
      <c r="BC8" s="420"/>
      <c r="BD8" s="420"/>
      <c r="BE8" s="420"/>
      <c r="BF8" s="420"/>
      <c r="BG8" s="420"/>
      <c r="BH8" s="420"/>
      <c r="BI8" s="420"/>
      <c r="BJ8" s="420"/>
      <c r="BK8" s="420"/>
      <c r="BL8" s="420"/>
      <c r="BM8" s="421"/>
      <c r="BN8" s="385">
        <v>744862</v>
      </c>
      <c r="BO8" s="386"/>
      <c r="BP8" s="386"/>
      <c r="BQ8" s="386"/>
      <c r="BR8" s="386"/>
      <c r="BS8" s="386"/>
      <c r="BT8" s="386"/>
      <c r="BU8" s="387"/>
      <c r="BV8" s="385">
        <v>606959</v>
      </c>
      <c r="BW8" s="386"/>
      <c r="BX8" s="386"/>
      <c r="BY8" s="386"/>
      <c r="BZ8" s="386"/>
      <c r="CA8" s="386"/>
      <c r="CB8" s="386"/>
      <c r="CC8" s="387"/>
      <c r="CD8" s="388" t="s">
        <v>91</v>
      </c>
      <c r="CE8" s="389"/>
      <c r="CF8" s="389"/>
      <c r="CG8" s="389"/>
      <c r="CH8" s="389"/>
      <c r="CI8" s="389"/>
      <c r="CJ8" s="389"/>
      <c r="CK8" s="389"/>
      <c r="CL8" s="389"/>
      <c r="CM8" s="389"/>
      <c r="CN8" s="389"/>
      <c r="CO8" s="389"/>
      <c r="CP8" s="389"/>
      <c r="CQ8" s="389"/>
      <c r="CR8" s="389"/>
      <c r="CS8" s="390"/>
      <c r="CT8" s="425">
        <v>0.36</v>
      </c>
      <c r="CU8" s="426"/>
      <c r="CV8" s="426"/>
      <c r="CW8" s="426"/>
      <c r="CX8" s="426"/>
      <c r="CY8" s="426"/>
      <c r="CZ8" s="426"/>
      <c r="DA8" s="427"/>
      <c r="DB8" s="425">
        <v>0.36</v>
      </c>
      <c r="DC8" s="426"/>
      <c r="DD8" s="426"/>
      <c r="DE8" s="426"/>
      <c r="DF8" s="426"/>
      <c r="DG8" s="426"/>
      <c r="DH8" s="426"/>
      <c r="DI8" s="427"/>
      <c r="DJ8" s="137"/>
      <c r="DK8" s="137"/>
      <c r="DL8" s="137"/>
      <c r="DM8" s="137"/>
      <c r="DN8" s="137"/>
      <c r="DO8" s="137"/>
    </row>
    <row r="9" spans="1:119" ht="18.75" customHeight="1" thickBot="1">
      <c r="A9" s="138"/>
      <c r="B9" s="379" t="s">
        <v>92</v>
      </c>
      <c r="C9" s="380"/>
      <c r="D9" s="380"/>
      <c r="E9" s="380"/>
      <c r="F9" s="380"/>
      <c r="G9" s="380"/>
      <c r="H9" s="380"/>
      <c r="I9" s="380"/>
      <c r="J9" s="380"/>
      <c r="K9" s="428"/>
      <c r="L9" s="429" t="s">
        <v>93</v>
      </c>
      <c r="M9" s="430"/>
      <c r="N9" s="430"/>
      <c r="O9" s="430"/>
      <c r="P9" s="430"/>
      <c r="Q9" s="431"/>
      <c r="R9" s="432">
        <v>57689</v>
      </c>
      <c r="S9" s="433"/>
      <c r="T9" s="433"/>
      <c r="U9" s="433"/>
      <c r="V9" s="434"/>
      <c r="W9" s="342" t="s">
        <v>94</v>
      </c>
      <c r="X9" s="343"/>
      <c r="Y9" s="343"/>
      <c r="Z9" s="343"/>
      <c r="AA9" s="343"/>
      <c r="AB9" s="343"/>
      <c r="AC9" s="343"/>
      <c r="AD9" s="343"/>
      <c r="AE9" s="343"/>
      <c r="AF9" s="343"/>
      <c r="AG9" s="343"/>
      <c r="AH9" s="343"/>
      <c r="AI9" s="343"/>
      <c r="AJ9" s="343"/>
      <c r="AK9" s="343"/>
      <c r="AL9" s="344"/>
      <c r="AM9" s="414" t="s">
        <v>95</v>
      </c>
      <c r="AN9" s="415"/>
      <c r="AO9" s="415"/>
      <c r="AP9" s="415"/>
      <c r="AQ9" s="415"/>
      <c r="AR9" s="415"/>
      <c r="AS9" s="415"/>
      <c r="AT9" s="416"/>
      <c r="AU9" s="417" t="s">
        <v>74</v>
      </c>
      <c r="AV9" s="418"/>
      <c r="AW9" s="418"/>
      <c r="AX9" s="418"/>
      <c r="AY9" s="419" t="s">
        <v>96</v>
      </c>
      <c r="AZ9" s="420"/>
      <c r="BA9" s="420"/>
      <c r="BB9" s="420"/>
      <c r="BC9" s="420"/>
      <c r="BD9" s="420"/>
      <c r="BE9" s="420"/>
      <c r="BF9" s="420"/>
      <c r="BG9" s="420"/>
      <c r="BH9" s="420"/>
      <c r="BI9" s="420"/>
      <c r="BJ9" s="420"/>
      <c r="BK9" s="420"/>
      <c r="BL9" s="420"/>
      <c r="BM9" s="421"/>
      <c r="BN9" s="385">
        <v>137903</v>
      </c>
      <c r="BO9" s="386"/>
      <c r="BP9" s="386"/>
      <c r="BQ9" s="386"/>
      <c r="BR9" s="386"/>
      <c r="BS9" s="386"/>
      <c r="BT9" s="386"/>
      <c r="BU9" s="387"/>
      <c r="BV9" s="385">
        <v>-114659</v>
      </c>
      <c r="BW9" s="386"/>
      <c r="BX9" s="386"/>
      <c r="BY9" s="386"/>
      <c r="BZ9" s="386"/>
      <c r="CA9" s="386"/>
      <c r="CB9" s="386"/>
      <c r="CC9" s="387"/>
      <c r="CD9" s="388" t="s">
        <v>97</v>
      </c>
      <c r="CE9" s="389"/>
      <c r="CF9" s="389"/>
      <c r="CG9" s="389"/>
      <c r="CH9" s="389"/>
      <c r="CI9" s="389"/>
      <c r="CJ9" s="389"/>
      <c r="CK9" s="389"/>
      <c r="CL9" s="389"/>
      <c r="CM9" s="389"/>
      <c r="CN9" s="389"/>
      <c r="CO9" s="389"/>
      <c r="CP9" s="389"/>
      <c r="CQ9" s="389"/>
      <c r="CR9" s="389"/>
      <c r="CS9" s="390"/>
      <c r="CT9" s="382">
        <v>17.7</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98</v>
      </c>
      <c r="M10" s="415"/>
      <c r="N10" s="415"/>
      <c r="O10" s="415"/>
      <c r="P10" s="415"/>
      <c r="Q10" s="416"/>
      <c r="R10" s="436">
        <v>60914</v>
      </c>
      <c r="S10" s="437"/>
      <c r="T10" s="437"/>
      <c r="U10" s="437"/>
      <c r="V10" s="438"/>
      <c r="W10" s="373"/>
      <c r="X10" s="374"/>
      <c r="Y10" s="374"/>
      <c r="Z10" s="374"/>
      <c r="AA10" s="374"/>
      <c r="AB10" s="374"/>
      <c r="AC10" s="374"/>
      <c r="AD10" s="374"/>
      <c r="AE10" s="374"/>
      <c r="AF10" s="374"/>
      <c r="AG10" s="374"/>
      <c r="AH10" s="374"/>
      <c r="AI10" s="374"/>
      <c r="AJ10" s="374"/>
      <c r="AK10" s="374"/>
      <c r="AL10" s="377"/>
      <c r="AM10" s="414" t="s">
        <v>99</v>
      </c>
      <c r="AN10" s="415"/>
      <c r="AO10" s="415"/>
      <c r="AP10" s="415"/>
      <c r="AQ10" s="415"/>
      <c r="AR10" s="415"/>
      <c r="AS10" s="415"/>
      <c r="AT10" s="416"/>
      <c r="AU10" s="417" t="s">
        <v>100</v>
      </c>
      <c r="AV10" s="418"/>
      <c r="AW10" s="418"/>
      <c r="AX10" s="418"/>
      <c r="AY10" s="419" t="s">
        <v>101</v>
      </c>
      <c r="AZ10" s="420"/>
      <c r="BA10" s="420"/>
      <c r="BB10" s="420"/>
      <c r="BC10" s="420"/>
      <c r="BD10" s="420"/>
      <c r="BE10" s="420"/>
      <c r="BF10" s="420"/>
      <c r="BG10" s="420"/>
      <c r="BH10" s="420"/>
      <c r="BI10" s="420"/>
      <c r="BJ10" s="420"/>
      <c r="BK10" s="420"/>
      <c r="BL10" s="420"/>
      <c r="BM10" s="421"/>
      <c r="BN10" s="385">
        <v>456383</v>
      </c>
      <c r="BO10" s="386"/>
      <c r="BP10" s="386"/>
      <c r="BQ10" s="386"/>
      <c r="BR10" s="386"/>
      <c r="BS10" s="386"/>
      <c r="BT10" s="386"/>
      <c r="BU10" s="387"/>
      <c r="BV10" s="385">
        <v>448352</v>
      </c>
      <c r="BW10" s="386"/>
      <c r="BX10" s="386"/>
      <c r="BY10" s="386"/>
      <c r="BZ10" s="386"/>
      <c r="CA10" s="386"/>
      <c r="CB10" s="386"/>
      <c r="CC10" s="387"/>
      <c r="CD10" s="142" t="s">
        <v>102</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103</v>
      </c>
      <c r="M11" s="440"/>
      <c r="N11" s="440"/>
      <c r="O11" s="440"/>
      <c r="P11" s="440"/>
      <c r="Q11" s="441"/>
      <c r="R11" s="442" t="s">
        <v>104</v>
      </c>
      <c r="S11" s="443"/>
      <c r="T11" s="443"/>
      <c r="U11" s="443"/>
      <c r="V11" s="444"/>
      <c r="W11" s="373"/>
      <c r="X11" s="374"/>
      <c r="Y11" s="374"/>
      <c r="Z11" s="374"/>
      <c r="AA11" s="374"/>
      <c r="AB11" s="374"/>
      <c r="AC11" s="374"/>
      <c r="AD11" s="374"/>
      <c r="AE11" s="374"/>
      <c r="AF11" s="374"/>
      <c r="AG11" s="374"/>
      <c r="AH11" s="374"/>
      <c r="AI11" s="374"/>
      <c r="AJ11" s="374"/>
      <c r="AK11" s="374"/>
      <c r="AL11" s="377"/>
      <c r="AM11" s="414" t="s">
        <v>105</v>
      </c>
      <c r="AN11" s="415"/>
      <c r="AO11" s="415"/>
      <c r="AP11" s="415"/>
      <c r="AQ11" s="415"/>
      <c r="AR11" s="415"/>
      <c r="AS11" s="415"/>
      <c r="AT11" s="416"/>
      <c r="AU11" s="417" t="s">
        <v>106</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v>3023</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c r="A12" s="138"/>
      <c r="B12" s="445" t="s">
        <v>110</v>
      </c>
      <c r="C12" s="446"/>
      <c r="D12" s="446"/>
      <c r="E12" s="446"/>
      <c r="F12" s="446"/>
      <c r="G12" s="446"/>
      <c r="H12" s="446"/>
      <c r="I12" s="446"/>
      <c r="J12" s="446"/>
      <c r="K12" s="447"/>
      <c r="L12" s="454" t="s">
        <v>111</v>
      </c>
      <c r="M12" s="455"/>
      <c r="N12" s="455"/>
      <c r="O12" s="455"/>
      <c r="P12" s="455"/>
      <c r="Q12" s="456"/>
      <c r="R12" s="457">
        <v>57324</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300000</v>
      </c>
      <c r="BO12" s="386"/>
      <c r="BP12" s="386"/>
      <c r="BQ12" s="386"/>
      <c r="BR12" s="386"/>
      <c r="BS12" s="386"/>
      <c r="BT12" s="386"/>
      <c r="BU12" s="387"/>
      <c r="BV12" s="385">
        <v>440000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119</v>
      </c>
      <c r="N13" s="474"/>
      <c r="O13" s="474"/>
      <c r="P13" s="474"/>
      <c r="Q13" s="475"/>
      <c r="R13" s="466">
        <v>56963</v>
      </c>
      <c r="S13" s="467"/>
      <c r="T13" s="467"/>
      <c r="U13" s="467"/>
      <c r="V13" s="468"/>
      <c r="W13" s="401" t="s">
        <v>120</v>
      </c>
      <c r="X13" s="402"/>
      <c r="Y13" s="402"/>
      <c r="Z13" s="402"/>
      <c r="AA13" s="402"/>
      <c r="AB13" s="392"/>
      <c r="AC13" s="436">
        <v>3454</v>
      </c>
      <c r="AD13" s="437"/>
      <c r="AE13" s="437"/>
      <c r="AF13" s="437"/>
      <c r="AG13" s="476"/>
      <c r="AH13" s="436">
        <v>4078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294286</v>
      </c>
      <c r="BO13" s="386"/>
      <c r="BP13" s="386"/>
      <c r="BQ13" s="386"/>
      <c r="BR13" s="386"/>
      <c r="BS13" s="386"/>
      <c r="BT13" s="386"/>
      <c r="BU13" s="387"/>
      <c r="BV13" s="385">
        <v>-103284</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13</v>
      </c>
      <c r="CU13" s="383"/>
      <c r="CV13" s="383"/>
      <c r="CW13" s="383"/>
      <c r="CX13" s="383"/>
      <c r="CY13" s="383"/>
      <c r="CZ13" s="383"/>
      <c r="DA13" s="384"/>
      <c r="DB13" s="382">
        <v>13.8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124</v>
      </c>
      <c r="M14" s="464"/>
      <c r="N14" s="464"/>
      <c r="O14" s="464"/>
      <c r="P14" s="464"/>
      <c r="Q14" s="465"/>
      <c r="R14" s="466">
        <v>57591</v>
      </c>
      <c r="S14" s="467"/>
      <c r="T14" s="467"/>
      <c r="U14" s="467"/>
      <c r="V14" s="468"/>
      <c r="W14" s="375"/>
      <c r="X14" s="376"/>
      <c r="Y14" s="376"/>
      <c r="Z14" s="376"/>
      <c r="AA14" s="376"/>
      <c r="AB14" s="365"/>
      <c r="AC14" s="469">
        <v>13.5</v>
      </c>
      <c r="AD14" s="470"/>
      <c r="AE14" s="470"/>
      <c r="AF14" s="470"/>
      <c r="AG14" s="471"/>
      <c r="AH14" s="469">
        <v>14.6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111.3</v>
      </c>
      <c r="CU14" s="481"/>
      <c r="CV14" s="481"/>
      <c r="CW14" s="481"/>
      <c r="CX14" s="481"/>
      <c r="CY14" s="481"/>
      <c r="CZ14" s="481"/>
      <c r="DA14" s="482"/>
      <c r="DB14" s="480">
        <v>127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119</v>
      </c>
      <c r="N15" s="474"/>
      <c r="O15" s="474"/>
      <c r="P15" s="474"/>
      <c r="Q15" s="475"/>
      <c r="R15" s="466">
        <v>57210</v>
      </c>
      <c r="S15" s="467"/>
      <c r="T15" s="467"/>
      <c r="U15" s="467"/>
      <c r="V15" s="468"/>
      <c r="W15" s="401" t="s">
        <v>126</v>
      </c>
      <c r="X15" s="402"/>
      <c r="Y15" s="402"/>
      <c r="Z15" s="402"/>
      <c r="AA15" s="402"/>
      <c r="AB15" s="392"/>
      <c r="AC15" s="436">
        <v>5675</v>
      </c>
      <c r="AD15" s="437"/>
      <c r="AE15" s="437"/>
      <c r="AF15" s="437"/>
      <c r="AG15" s="476"/>
      <c r="AH15" s="436">
        <v>6566</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4577855</v>
      </c>
      <c r="BO15" s="349"/>
      <c r="BP15" s="349"/>
      <c r="BQ15" s="349"/>
      <c r="BR15" s="349"/>
      <c r="BS15" s="349"/>
      <c r="BT15" s="349"/>
      <c r="BU15" s="350"/>
      <c r="BV15" s="348">
        <v>4560015</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22.2</v>
      </c>
      <c r="AD16" s="470"/>
      <c r="AE16" s="470"/>
      <c r="AF16" s="470"/>
      <c r="AG16" s="471"/>
      <c r="AH16" s="469">
        <v>23.5</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12505905</v>
      </c>
      <c r="BO16" s="386"/>
      <c r="BP16" s="386"/>
      <c r="BQ16" s="386"/>
      <c r="BR16" s="386"/>
      <c r="BS16" s="386"/>
      <c r="BT16" s="386"/>
      <c r="BU16" s="387"/>
      <c r="BV16" s="385">
        <v>12693704</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16460</v>
      </c>
      <c r="AD17" s="437"/>
      <c r="AE17" s="437"/>
      <c r="AF17" s="437"/>
      <c r="AG17" s="476"/>
      <c r="AH17" s="436">
        <v>17173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5867017</v>
      </c>
      <c r="BO17" s="386"/>
      <c r="BP17" s="386"/>
      <c r="BQ17" s="386"/>
      <c r="BR17" s="386"/>
      <c r="BS17" s="386"/>
      <c r="BT17" s="386"/>
      <c r="BU17" s="387"/>
      <c r="BV17" s="385">
        <v>5832211</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136</v>
      </c>
      <c r="C18" s="428"/>
      <c r="D18" s="428"/>
      <c r="E18" s="497"/>
      <c r="F18" s="497"/>
      <c r="G18" s="497"/>
      <c r="H18" s="497"/>
      <c r="I18" s="497"/>
      <c r="J18" s="497"/>
      <c r="K18" s="497"/>
      <c r="L18" s="498">
        <v>536.12</v>
      </c>
      <c r="M18" s="498"/>
      <c r="N18" s="498"/>
      <c r="O18" s="498"/>
      <c r="P18" s="498"/>
      <c r="Q18" s="498"/>
      <c r="R18" s="499"/>
      <c r="S18" s="499"/>
      <c r="T18" s="499"/>
      <c r="U18" s="499"/>
      <c r="V18" s="500"/>
      <c r="W18" s="403"/>
      <c r="X18" s="404"/>
      <c r="Y18" s="404"/>
      <c r="Z18" s="404"/>
      <c r="AA18" s="404"/>
      <c r="AB18" s="395"/>
      <c r="AC18" s="501">
        <v>64.3</v>
      </c>
      <c r="AD18" s="502"/>
      <c r="AE18" s="502"/>
      <c r="AF18" s="502"/>
      <c r="AG18" s="503"/>
      <c r="AH18" s="501">
        <v>61.5</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15526350</v>
      </c>
      <c r="BO18" s="386"/>
      <c r="BP18" s="386"/>
      <c r="BQ18" s="386"/>
      <c r="BR18" s="386"/>
      <c r="BS18" s="386"/>
      <c r="BT18" s="386"/>
      <c r="BU18" s="387"/>
      <c r="BV18" s="385">
        <v>15994684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138</v>
      </c>
      <c r="C19" s="428"/>
      <c r="D19" s="428"/>
      <c r="E19" s="497"/>
      <c r="F19" s="497"/>
      <c r="G19" s="497"/>
      <c r="H19" s="497"/>
      <c r="I19" s="497"/>
      <c r="J19" s="497"/>
      <c r="K19" s="497"/>
      <c r="L19" s="505">
        <v>108</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19310599</v>
      </c>
      <c r="BO19" s="386"/>
      <c r="BP19" s="386"/>
      <c r="BQ19" s="386"/>
      <c r="BR19" s="386"/>
      <c r="BS19" s="386"/>
      <c r="BT19" s="386"/>
      <c r="BU19" s="387"/>
      <c r="BV19" s="385">
        <v>19212358</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140</v>
      </c>
      <c r="C20" s="428"/>
      <c r="D20" s="428"/>
      <c r="E20" s="497"/>
      <c r="F20" s="497"/>
      <c r="G20" s="497"/>
      <c r="H20" s="497"/>
      <c r="I20" s="497"/>
      <c r="J20" s="497"/>
      <c r="K20" s="497"/>
      <c r="L20" s="505">
        <v>23228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1" t="s">
        <v>146</v>
      </c>
      <c r="AI22" s="402"/>
      <c r="AJ22" s="402"/>
      <c r="AK22" s="402"/>
      <c r="AL22" s="392"/>
      <c r="AM22" s="541" t="s">
        <v>147</v>
      </c>
      <c r="AN22" s="542"/>
      <c r="AO22" s="542"/>
      <c r="AP22" s="542"/>
      <c r="AQ22" s="542"/>
      <c r="AR22" s="543"/>
      <c r="AS22" s="524" t="s">
        <v>144</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148</v>
      </c>
      <c r="AZ23" s="346"/>
      <c r="BA23" s="346"/>
      <c r="BB23" s="346"/>
      <c r="BC23" s="346"/>
      <c r="BD23" s="346"/>
      <c r="BE23" s="346"/>
      <c r="BF23" s="346"/>
      <c r="BG23" s="346"/>
      <c r="BH23" s="346"/>
      <c r="BI23" s="346"/>
      <c r="BJ23" s="346"/>
      <c r="BK23" s="346"/>
      <c r="BL23" s="346"/>
      <c r="BM23" s="347"/>
      <c r="BN23" s="385">
        <v>31511750</v>
      </c>
      <c r="BO23" s="386"/>
      <c r="BP23" s="386"/>
      <c r="BQ23" s="386"/>
      <c r="BR23" s="386"/>
      <c r="BS23" s="386"/>
      <c r="BT23" s="386"/>
      <c r="BU23" s="387"/>
      <c r="BV23" s="385">
        <v>31546216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149</v>
      </c>
      <c r="F24" s="415"/>
      <c r="G24" s="415"/>
      <c r="H24" s="415"/>
      <c r="I24" s="415"/>
      <c r="J24" s="415"/>
      <c r="K24" s="416"/>
      <c r="L24" s="436">
        <v>1</v>
      </c>
      <c r="M24" s="437"/>
      <c r="N24" s="437"/>
      <c r="O24" s="437"/>
      <c r="P24" s="476"/>
      <c r="Q24" s="436">
        <v>7830</v>
      </c>
      <c r="R24" s="437"/>
      <c r="S24" s="437"/>
      <c r="T24" s="437"/>
      <c r="U24" s="437"/>
      <c r="V24" s="476"/>
      <c r="W24" s="531"/>
      <c r="X24" s="519"/>
      <c r="Y24" s="520"/>
      <c r="Z24" s="435" t="s">
        <v>150</v>
      </c>
      <c r="AA24" s="415"/>
      <c r="AB24" s="415"/>
      <c r="AC24" s="415"/>
      <c r="AD24" s="415"/>
      <c r="AE24" s="415"/>
      <c r="AF24" s="415"/>
      <c r="AG24" s="416"/>
      <c r="AH24" s="436">
        <v>555</v>
      </c>
      <c r="AI24" s="437"/>
      <c r="AJ24" s="437"/>
      <c r="AK24" s="437"/>
      <c r="AL24" s="476"/>
      <c r="AM24" s="436">
        <v>1828170</v>
      </c>
      <c r="AN24" s="437"/>
      <c r="AO24" s="437"/>
      <c r="AP24" s="437"/>
      <c r="AQ24" s="437"/>
      <c r="AR24" s="476"/>
      <c r="AS24" s="436">
        <v>3294</v>
      </c>
      <c r="AT24" s="437"/>
      <c r="AU24" s="437"/>
      <c r="AV24" s="437"/>
      <c r="AW24" s="437"/>
      <c r="AX24" s="438"/>
      <c r="AY24" s="549" t="s">
        <v>151</v>
      </c>
      <c r="AZ24" s="550"/>
      <c r="BA24" s="550"/>
      <c r="BB24" s="550"/>
      <c r="BC24" s="550"/>
      <c r="BD24" s="550"/>
      <c r="BE24" s="550"/>
      <c r="BF24" s="550"/>
      <c r="BG24" s="550"/>
      <c r="BH24" s="550"/>
      <c r="BI24" s="550"/>
      <c r="BJ24" s="550"/>
      <c r="BK24" s="550"/>
      <c r="BL24" s="550"/>
      <c r="BM24" s="551"/>
      <c r="BN24" s="385">
        <v>24158851</v>
      </c>
      <c r="BO24" s="386"/>
      <c r="BP24" s="386"/>
      <c r="BQ24" s="386"/>
      <c r="BR24" s="386"/>
      <c r="BS24" s="386"/>
      <c r="BT24" s="386"/>
      <c r="BU24" s="387"/>
      <c r="BV24" s="385">
        <v>23944785</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152</v>
      </c>
      <c r="F25" s="415"/>
      <c r="G25" s="415"/>
      <c r="H25" s="415"/>
      <c r="I25" s="415"/>
      <c r="J25" s="415"/>
      <c r="K25" s="416"/>
      <c r="L25" s="436">
        <v>2</v>
      </c>
      <c r="M25" s="437"/>
      <c r="N25" s="437"/>
      <c r="O25" s="437"/>
      <c r="P25" s="476"/>
      <c r="Q25" s="436">
        <v>6380</v>
      </c>
      <c r="R25" s="437"/>
      <c r="S25" s="437"/>
      <c r="T25" s="437"/>
      <c r="U25" s="437"/>
      <c r="V25" s="476"/>
      <c r="W25" s="531"/>
      <c r="X25" s="519"/>
      <c r="Y25" s="520"/>
      <c r="Z25" s="435" t="s">
        <v>153</v>
      </c>
      <c r="AA25" s="415"/>
      <c r="AB25" s="415"/>
      <c r="AC25" s="415"/>
      <c r="AD25" s="415"/>
      <c r="AE25" s="415"/>
      <c r="AF25" s="415"/>
      <c r="AG25" s="416"/>
      <c r="AH25" s="436">
        <v>82</v>
      </c>
      <c r="AI25" s="437"/>
      <c r="AJ25" s="437"/>
      <c r="AK25" s="437"/>
      <c r="AL25" s="476"/>
      <c r="AM25" s="436">
        <v>251248</v>
      </c>
      <c r="AN25" s="437"/>
      <c r="AO25" s="437"/>
      <c r="AP25" s="437"/>
      <c r="AQ25" s="437"/>
      <c r="AR25" s="476"/>
      <c r="AS25" s="436">
        <v>3064</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752593</v>
      </c>
      <c r="BO25" s="349"/>
      <c r="BP25" s="349"/>
      <c r="BQ25" s="349"/>
      <c r="BR25" s="349"/>
      <c r="BS25" s="349"/>
      <c r="BT25" s="349"/>
      <c r="BU25" s="350"/>
      <c r="BV25" s="348">
        <v>1587388</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155</v>
      </c>
      <c r="F26" s="415"/>
      <c r="G26" s="415"/>
      <c r="H26" s="415"/>
      <c r="I26" s="415"/>
      <c r="J26" s="415"/>
      <c r="K26" s="416"/>
      <c r="L26" s="436">
        <v>1</v>
      </c>
      <c r="M26" s="437"/>
      <c r="N26" s="437"/>
      <c r="O26" s="437"/>
      <c r="P26" s="476"/>
      <c r="Q26" s="436">
        <v>5450</v>
      </c>
      <c r="R26" s="437"/>
      <c r="S26" s="437"/>
      <c r="T26" s="437"/>
      <c r="U26" s="437"/>
      <c r="V26" s="476"/>
      <c r="W26" s="531"/>
      <c r="X26" s="519"/>
      <c r="Y26" s="520"/>
      <c r="Z26" s="435" t="s">
        <v>156</v>
      </c>
      <c r="AA26" s="539"/>
      <c r="AB26" s="539"/>
      <c r="AC26" s="539"/>
      <c r="AD26" s="539"/>
      <c r="AE26" s="539"/>
      <c r="AF26" s="539"/>
      <c r="AG26" s="540"/>
      <c r="AH26" s="436">
        <v>47</v>
      </c>
      <c r="AI26" s="437"/>
      <c r="AJ26" s="437"/>
      <c r="AK26" s="437"/>
      <c r="AL26" s="476"/>
      <c r="AM26" s="436">
        <v>165017</v>
      </c>
      <c r="AN26" s="437"/>
      <c r="AO26" s="437"/>
      <c r="AP26" s="437"/>
      <c r="AQ26" s="437"/>
      <c r="AR26" s="476"/>
      <c r="AS26" s="436">
        <v>3511</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158</v>
      </c>
      <c r="F27" s="415"/>
      <c r="G27" s="415"/>
      <c r="H27" s="415"/>
      <c r="I27" s="415"/>
      <c r="J27" s="415"/>
      <c r="K27" s="416"/>
      <c r="L27" s="436">
        <v>1</v>
      </c>
      <c r="M27" s="437"/>
      <c r="N27" s="437"/>
      <c r="O27" s="437"/>
      <c r="P27" s="476"/>
      <c r="Q27" s="436">
        <v>3780</v>
      </c>
      <c r="R27" s="437"/>
      <c r="S27" s="437"/>
      <c r="T27" s="437"/>
      <c r="U27" s="437"/>
      <c r="V27" s="476"/>
      <c r="W27" s="531"/>
      <c r="X27" s="519"/>
      <c r="Y27" s="520"/>
      <c r="Z27" s="435" t="s">
        <v>159</v>
      </c>
      <c r="AA27" s="415"/>
      <c r="AB27" s="415"/>
      <c r="AC27" s="415"/>
      <c r="AD27" s="415"/>
      <c r="AE27" s="415"/>
      <c r="AF27" s="415"/>
      <c r="AG27" s="416"/>
      <c r="AH27" s="436">
        <v>4</v>
      </c>
      <c r="AI27" s="437"/>
      <c r="AJ27" s="437"/>
      <c r="AK27" s="437"/>
      <c r="AL27" s="476"/>
      <c r="AM27" s="436">
        <v>15360</v>
      </c>
      <c r="AN27" s="437"/>
      <c r="AO27" s="437"/>
      <c r="AP27" s="437"/>
      <c r="AQ27" s="437"/>
      <c r="AR27" s="476"/>
      <c r="AS27" s="436">
        <v>3840</v>
      </c>
      <c r="AT27" s="437"/>
      <c r="AU27" s="437"/>
      <c r="AV27" s="437"/>
      <c r="AW27" s="437"/>
      <c r="AX27" s="438"/>
      <c r="AY27" s="477" t="s">
        <v>160</v>
      </c>
      <c r="AZ27" s="478"/>
      <c r="BA27" s="478"/>
      <c r="BB27" s="478"/>
      <c r="BC27" s="478"/>
      <c r="BD27" s="478"/>
      <c r="BE27" s="478"/>
      <c r="BF27" s="478"/>
      <c r="BG27" s="478"/>
      <c r="BH27" s="478"/>
      <c r="BI27" s="478"/>
      <c r="BJ27" s="478"/>
      <c r="BK27" s="478"/>
      <c r="BL27" s="478"/>
      <c r="BM27" s="479"/>
      <c r="BN27" s="552">
        <v>769664</v>
      </c>
      <c r="BO27" s="553"/>
      <c r="BP27" s="553"/>
      <c r="BQ27" s="553"/>
      <c r="BR27" s="553"/>
      <c r="BS27" s="553"/>
      <c r="BT27" s="553"/>
      <c r="BU27" s="554"/>
      <c r="BV27" s="552">
        <v>769664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161</v>
      </c>
      <c r="F28" s="415"/>
      <c r="G28" s="415"/>
      <c r="H28" s="415"/>
      <c r="I28" s="415"/>
      <c r="J28" s="415"/>
      <c r="K28" s="416"/>
      <c r="L28" s="436">
        <v>1</v>
      </c>
      <c r="M28" s="437"/>
      <c r="N28" s="437"/>
      <c r="O28" s="437"/>
      <c r="P28" s="476"/>
      <c r="Q28" s="436">
        <v>3250</v>
      </c>
      <c r="R28" s="437"/>
      <c r="S28" s="437"/>
      <c r="T28" s="437"/>
      <c r="U28" s="437"/>
      <c r="V28" s="476"/>
      <c r="W28" s="531"/>
      <c r="X28" s="519"/>
      <c r="Y28" s="520"/>
      <c r="Z28" s="435" t="s">
        <v>162</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5" t="s">
        <v>163</v>
      </c>
      <c r="AZ28" s="556"/>
      <c r="BA28" s="556"/>
      <c r="BB28" s="557"/>
      <c r="BC28" s="345" t="s">
        <v>164</v>
      </c>
      <c r="BD28" s="346"/>
      <c r="BE28" s="346"/>
      <c r="BF28" s="346"/>
      <c r="BG28" s="346"/>
      <c r="BH28" s="346"/>
      <c r="BI28" s="346"/>
      <c r="BJ28" s="346"/>
      <c r="BK28" s="346"/>
      <c r="BL28" s="346"/>
      <c r="BM28" s="347"/>
      <c r="BN28" s="348">
        <v>2152621</v>
      </c>
      <c r="BO28" s="349"/>
      <c r="BP28" s="349"/>
      <c r="BQ28" s="349"/>
      <c r="BR28" s="349"/>
      <c r="BS28" s="349"/>
      <c r="BT28" s="349"/>
      <c r="BU28" s="350"/>
      <c r="BV28" s="348">
        <v>1996238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165</v>
      </c>
      <c r="F29" s="415"/>
      <c r="G29" s="415"/>
      <c r="H29" s="415"/>
      <c r="I29" s="415"/>
      <c r="J29" s="415"/>
      <c r="K29" s="416"/>
      <c r="L29" s="436">
        <v>28</v>
      </c>
      <c r="M29" s="437"/>
      <c r="N29" s="437"/>
      <c r="O29" s="437"/>
      <c r="P29" s="476"/>
      <c r="Q29" s="436">
        <v>3110</v>
      </c>
      <c r="R29" s="437"/>
      <c r="S29" s="437"/>
      <c r="T29" s="437"/>
      <c r="U29" s="437"/>
      <c r="V29" s="476"/>
      <c r="W29" s="531"/>
      <c r="X29" s="519"/>
      <c r="Y29" s="520"/>
      <c r="Z29" s="435" t="s">
        <v>166</v>
      </c>
      <c r="AA29" s="415"/>
      <c r="AB29" s="415"/>
      <c r="AC29" s="415"/>
      <c r="AD29" s="415"/>
      <c r="AE29" s="415"/>
      <c r="AF29" s="415"/>
      <c r="AG29" s="416"/>
      <c r="AH29" s="436">
        <v>559</v>
      </c>
      <c r="AI29" s="437"/>
      <c r="AJ29" s="437"/>
      <c r="AK29" s="437"/>
      <c r="AL29" s="476"/>
      <c r="AM29" s="436">
        <v>1843530</v>
      </c>
      <c r="AN29" s="437"/>
      <c r="AO29" s="437"/>
      <c r="AP29" s="437"/>
      <c r="AQ29" s="437"/>
      <c r="AR29" s="476"/>
      <c r="AS29" s="436">
        <v>3298</v>
      </c>
      <c r="AT29" s="437"/>
      <c r="AU29" s="437"/>
      <c r="AV29" s="437"/>
      <c r="AW29" s="437"/>
      <c r="AX29" s="438"/>
      <c r="AY29" s="558"/>
      <c r="AZ29" s="559"/>
      <c r="BA29" s="559"/>
      <c r="BB29" s="560"/>
      <c r="BC29" s="419" t="s">
        <v>167</v>
      </c>
      <c r="BD29" s="420"/>
      <c r="BE29" s="420"/>
      <c r="BF29" s="420"/>
      <c r="BG29" s="420"/>
      <c r="BH29" s="420"/>
      <c r="BI29" s="420"/>
      <c r="BJ29" s="420"/>
      <c r="BK29" s="420"/>
      <c r="BL29" s="420"/>
      <c r="BM29" s="421"/>
      <c r="BN29" s="385">
        <v>99627</v>
      </c>
      <c r="BO29" s="386"/>
      <c r="BP29" s="386"/>
      <c r="BQ29" s="386"/>
      <c r="BR29" s="386"/>
      <c r="BS29" s="386"/>
      <c r="BT29" s="386"/>
      <c r="BU29" s="387"/>
      <c r="BV29" s="385">
        <v>99597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168</v>
      </c>
      <c r="AA30" s="537"/>
      <c r="AB30" s="537"/>
      <c r="AC30" s="537"/>
      <c r="AD30" s="537"/>
      <c r="AE30" s="537"/>
      <c r="AF30" s="537"/>
      <c r="AG30" s="538"/>
      <c r="AH30" s="501">
        <v>98.3</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169</v>
      </c>
      <c r="BD30" s="550"/>
      <c r="BE30" s="550"/>
      <c r="BF30" s="550"/>
      <c r="BG30" s="550"/>
      <c r="BH30" s="550"/>
      <c r="BI30" s="550"/>
      <c r="BJ30" s="550"/>
      <c r="BK30" s="550"/>
      <c r="BL30" s="550"/>
      <c r="BM30" s="551"/>
      <c r="BN30" s="552">
        <v>2367849</v>
      </c>
      <c r="BO30" s="553"/>
      <c r="BP30" s="553"/>
      <c r="BQ30" s="553"/>
      <c r="BR30" s="553"/>
      <c r="BS30" s="553"/>
      <c r="BT30" s="553"/>
      <c r="BU30" s="554"/>
      <c r="BV30" s="552">
        <v>1694344</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176</v>
      </c>
      <c r="D33" s="409"/>
      <c r="E33" s="374" t="s">
        <v>177</v>
      </c>
      <c r="F33" s="374"/>
      <c r="G33" s="374"/>
      <c r="H33" s="374"/>
      <c r="I33" s="374"/>
      <c r="J33" s="374"/>
      <c r="K33" s="374"/>
      <c r="L33" s="374"/>
      <c r="M33" s="374"/>
      <c r="N33" s="374"/>
      <c r="O33" s="374"/>
      <c r="P33" s="374"/>
      <c r="Q33" s="374"/>
      <c r="R33" s="374"/>
      <c r="S33" s="374"/>
      <c r="T33" s="167"/>
      <c r="U33" s="409" t="s">
        <v>176</v>
      </c>
      <c r="V33" s="409"/>
      <c r="W33" s="374" t="s">
        <v>177</v>
      </c>
      <c r="X33" s="374"/>
      <c r="Y33" s="374"/>
      <c r="Z33" s="374"/>
      <c r="AA33" s="374"/>
      <c r="AB33" s="374"/>
      <c r="AC33" s="374"/>
      <c r="AD33" s="374"/>
      <c r="AE33" s="374"/>
      <c r="AF33" s="374"/>
      <c r="AG33" s="374"/>
      <c r="AH33" s="374"/>
      <c r="AI33" s="374"/>
      <c r="AJ33" s="374"/>
      <c r="AK33" s="374"/>
      <c r="AL33" s="167"/>
      <c r="AM33" s="409" t="s">
        <v>176</v>
      </c>
      <c r="AN33" s="409"/>
      <c r="AO33" s="374" t="s">
        <v>177</v>
      </c>
      <c r="AP33" s="374"/>
      <c r="AQ33" s="374"/>
      <c r="AR33" s="374"/>
      <c r="AS33" s="374"/>
      <c r="AT33" s="374"/>
      <c r="AU33" s="374"/>
      <c r="AV33" s="374"/>
      <c r="AW33" s="374"/>
      <c r="AX33" s="374"/>
      <c r="AY33" s="374"/>
      <c r="AZ33" s="374"/>
      <c r="BA33" s="374"/>
      <c r="BB33" s="374"/>
      <c r="BC33" s="374"/>
      <c r="BD33" s="168"/>
      <c r="BE33" s="374" t="s">
        <v>178</v>
      </c>
      <c r="BF33" s="374"/>
      <c r="BG33" s="374" t="s">
        <v>179</v>
      </c>
      <c r="BH33" s="374"/>
      <c r="BI33" s="374"/>
      <c r="BJ33" s="374"/>
      <c r="BK33" s="374"/>
      <c r="BL33" s="374"/>
      <c r="BM33" s="374"/>
      <c r="BN33" s="374"/>
      <c r="BO33" s="374"/>
      <c r="BP33" s="374"/>
      <c r="BQ33" s="374"/>
      <c r="BR33" s="374"/>
      <c r="BS33" s="374"/>
      <c r="BT33" s="374"/>
      <c r="BU33" s="374"/>
      <c r="BV33" s="168"/>
      <c r="BW33" s="409" t="s">
        <v>178</v>
      </c>
      <c r="BX33" s="409"/>
      <c r="BY33" s="374" t="s">
        <v>180</v>
      </c>
      <c r="BZ33" s="374"/>
      <c r="CA33" s="374"/>
      <c r="CB33" s="374"/>
      <c r="CC33" s="374"/>
      <c r="CD33" s="374"/>
      <c r="CE33" s="374"/>
      <c r="CF33" s="374"/>
      <c r="CG33" s="374"/>
      <c r="CH33" s="374"/>
      <c r="CI33" s="374"/>
      <c r="CJ33" s="374"/>
      <c r="CK33" s="374"/>
      <c r="CL33" s="374"/>
      <c r="CM33" s="374"/>
      <c r="CN33" s="167"/>
      <c r="CO33" s="409" t="s">
        <v>176</v>
      </c>
      <c r="CP33" s="409"/>
      <c r="CQ33" s="374" t="s">
        <v>181</v>
      </c>
      <c r="CR33" s="374"/>
      <c r="CS33" s="374"/>
      <c r="CT33" s="374"/>
      <c r="CU33" s="374"/>
      <c r="CV33" s="374"/>
      <c r="CW33" s="374"/>
      <c r="CX33" s="374"/>
      <c r="CY33" s="374"/>
      <c r="CZ33" s="374"/>
      <c r="DA33" s="374"/>
      <c r="DB33" s="374"/>
      <c r="DC33" s="374"/>
      <c r="DD33" s="374"/>
      <c r="DE33" s="374"/>
      <c r="DF33" s="167"/>
      <c r="DG33" s="374" t="s">
        <v>182</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日南市国民健康保険特別会計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日南市水道事業会計</v>
      </c>
      <c r="AP34" s="565"/>
      <c r="AQ34" s="565"/>
      <c r="AR34" s="565"/>
      <c r="AS34" s="565"/>
      <c r="AT34" s="565"/>
      <c r="AU34" s="565"/>
      <c r="AV34" s="565"/>
      <c r="AW34" s="565"/>
      <c r="AX34" s="565"/>
      <c r="AY34" s="565"/>
      <c r="AZ34" s="565"/>
      <c r="BA34" s="565"/>
      <c r="BB34" s="565"/>
      <c r="BC34" s="565"/>
      <c r="BD34" s="165"/>
      <c r="BE34" s="564">
        <f>IF(BG34="","",MAX(C34:D43,U34:V43,AM34:AN43)+1)</f>
        <v>9</v>
      </c>
      <c r="BF34" s="564"/>
      <c r="BG34" s="565" t="str">
        <f>IF('各会計、関係団体の財政状況及び健全化判断比率'!B35="","",'各会計、関係団体の財政状況及び健全化判断比率'!B35)</f>
        <v>日南市簡易水道特別会計</v>
      </c>
      <c r="BH34" s="565"/>
      <c r="BI34" s="565"/>
      <c r="BJ34" s="565"/>
      <c r="BK34" s="565"/>
      <c r="BL34" s="565"/>
      <c r="BM34" s="565"/>
      <c r="BN34" s="565"/>
      <c r="BO34" s="565"/>
      <c r="BP34" s="565"/>
      <c r="BQ34" s="565"/>
      <c r="BR34" s="565"/>
      <c r="BS34" s="565"/>
      <c r="BT34" s="565"/>
      <c r="BU34" s="565"/>
      <c r="BV34" s="165"/>
      <c r="BW34" s="564">
        <f>IF(BY34="","",MAX(C34:D43,U34:V43,AM34:AN43,BE34:BF43)+1)</f>
        <v>13</v>
      </c>
      <c r="BX34" s="564"/>
      <c r="BY34" s="565" t="str">
        <f>IF('各会計、関係団体の財政状況及び健全化判断比率'!B68="","",'各会計、関係団体の財政状況及び健全化判断比率'!B68)</f>
        <v>宮崎県自治会館管理組合</v>
      </c>
      <c r="BZ34" s="565"/>
      <c r="CA34" s="565"/>
      <c r="CB34" s="565"/>
      <c r="CC34" s="565"/>
      <c r="CD34" s="565"/>
      <c r="CE34" s="565"/>
      <c r="CF34" s="565"/>
      <c r="CG34" s="565"/>
      <c r="CH34" s="565"/>
      <c r="CI34" s="565"/>
      <c r="CJ34" s="565"/>
      <c r="CK34" s="565"/>
      <c r="CL34" s="565"/>
      <c r="CM34" s="565"/>
      <c r="CN34" s="165"/>
      <c r="CO34" s="564">
        <f>IF(CQ34="","",MAX(C34:D43,U34:V43,AM34:AN43,BE34:BF43,BW34:BX43)+1)</f>
        <v>17</v>
      </c>
      <c r="CP34" s="564"/>
      <c r="CQ34" s="565" t="str">
        <f>IF('各会計、関係団体の財政状況及び健全化判断比率'!BS7="","",'各会計、関係団体の財政状況及び健全化判断比率'!BS7)</f>
        <v>日南市土地開発公社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日南市後期高齢者医療特別会計</v>
      </c>
      <c r="X35" s="565"/>
      <c r="Y35" s="565"/>
      <c r="Z35" s="565"/>
      <c r="AA35" s="565"/>
      <c r="AB35" s="565"/>
      <c r="AC35" s="565"/>
      <c r="AD35" s="565"/>
      <c r="AE35" s="565"/>
      <c r="AF35" s="565"/>
      <c r="AG35" s="565"/>
      <c r="AH35" s="565"/>
      <c r="AI35" s="565"/>
      <c r="AJ35" s="565"/>
      <c r="AK35" s="565"/>
      <c r="AL35" s="165"/>
      <c r="AM35" s="564">
        <f t="shared" ref="AM35:AM43" si="0">IF(AO35="","",AM34+1)</f>
        <v>6</v>
      </c>
      <c r="AN35" s="564"/>
      <c r="AO35" s="565" t="str">
        <f>IF('各会計、関係団体の財政状況及び健全化判断比率'!B32="","",'各会計、関係団体の財政状況及び健全化判断比率'!B32)</f>
        <v>日南市公共下水道事業会計</v>
      </c>
      <c r="AP35" s="565"/>
      <c r="AQ35" s="565"/>
      <c r="AR35" s="565"/>
      <c r="AS35" s="565"/>
      <c r="AT35" s="565"/>
      <c r="AU35" s="565"/>
      <c r="AV35" s="565"/>
      <c r="AW35" s="565"/>
      <c r="AX35" s="565"/>
      <c r="AY35" s="565"/>
      <c r="AZ35" s="565"/>
      <c r="BA35" s="565"/>
      <c r="BB35" s="565"/>
      <c r="BC35" s="565"/>
      <c r="BD35" s="165"/>
      <c r="BE35" s="564">
        <f t="shared" ref="BE35:BE43" si="1">IF(BG35="","",BE34+1)</f>
        <v>10</v>
      </c>
      <c r="BF35" s="564"/>
      <c r="BG35" s="565" t="str">
        <f>IF('各会計、関係団体の財政状況及び健全化判断比率'!B36="","",'各会計、関係団体の財政状況及び健全化判断比率'!B36)</f>
        <v>日南市農業集落排水特別会計</v>
      </c>
      <c r="BH35" s="565"/>
      <c r="BI35" s="565"/>
      <c r="BJ35" s="565"/>
      <c r="BK35" s="565"/>
      <c r="BL35" s="565"/>
      <c r="BM35" s="565"/>
      <c r="BN35" s="565"/>
      <c r="BO35" s="565"/>
      <c r="BP35" s="565"/>
      <c r="BQ35" s="565"/>
      <c r="BR35" s="565"/>
      <c r="BS35" s="565"/>
      <c r="BT35" s="565"/>
      <c r="BU35" s="565"/>
      <c r="BV35" s="165"/>
      <c r="BW35" s="564">
        <f t="shared" ref="BW35:BW43" si="2">IF(BY35="","",BW34+1)</f>
        <v>14</v>
      </c>
      <c r="BX35" s="564"/>
      <c r="BY35" s="565" t="str">
        <f>IF('各会計、関係団体の財政状況及び健全化判断比率'!B69="","",'各会計、関係団体の財政状況及び健全化判断比率'!B69)</f>
        <v>日南串間広域不燃物処理組合</v>
      </c>
      <c r="BZ35" s="565"/>
      <c r="CA35" s="565"/>
      <c r="CB35" s="565"/>
      <c r="CC35" s="565"/>
      <c r="CD35" s="565"/>
      <c r="CE35" s="565"/>
      <c r="CF35" s="565"/>
      <c r="CG35" s="565"/>
      <c r="CH35" s="565"/>
      <c r="CI35" s="565"/>
      <c r="CJ35" s="565"/>
      <c r="CK35" s="565"/>
      <c r="CL35" s="565"/>
      <c r="CM35" s="565"/>
      <c r="CN35" s="165"/>
      <c r="CO35" s="564">
        <f t="shared" ref="CO35:CO43" si="3">IF(CQ35="","",CO34+1)</f>
        <v>18</v>
      </c>
      <c r="CP35" s="564"/>
      <c r="CQ35" s="565" t="str">
        <f>IF('各会計、関係団体の財政状況及び健全化判断比率'!BS8="","",'各会計、関係団体の財政状況及び健全化判断比率'!BS8)</f>
        <v>ドリームランドはまゆう</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日南市介護保険特別会計</v>
      </c>
      <c r="X36" s="565"/>
      <c r="Y36" s="565"/>
      <c r="Z36" s="565"/>
      <c r="AA36" s="565"/>
      <c r="AB36" s="565"/>
      <c r="AC36" s="565"/>
      <c r="AD36" s="565"/>
      <c r="AE36" s="565"/>
      <c r="AF36" s="565"/>
      <c r="AG36" s="565"/>
      <c r="AH36" s="565"/>
      <c r="AI36" s="565"/>
      <c r="AJ36" s="565"/>
      <c r="AK36" s="565"/>
      <c r="AL36" s="165"/>
      <c r="AM36" s="564">
        <f t="shared" si="0"/>
        <v>7</v>
      </c>
      <c r="AN36" s="564"/>
      <c r="AO36" s="565" t="str">
        <f>IF('各会計、関係団体の財政状況及び健全化判断比率'!B33="","",'各会計、関係団体の財政状況及び健全化判断比率'!B33)</f>
        <v>日南市特定環境保全公共下水道事業会計</v>
      </c>
      <c r="AP36" s="565"/>
      <c r="AQ36" s="565"/>
      <c r="AR36" s="565"/>
      <c r="AS36" s="565"/>
      <c r="AT36" s="565"/>
      <c r="AU36" s="565"/>
      <c r="AV36" s="565"/>
      <c r="AW36" s="565"/>
      <c r="AX36" s="565"/>
      <c r="AY36" s="565"/>
      <c r="AZ36" s="565"/>
      <c r="BA36" s="565"/>
      <c r="BB36" s="565"/>
      <c r="BC36" s="565"/>
      <c r="BD36" s="165"/>
      <c r="BE36" s="564">
        <f t="shared" si="1"/>
        <v>11</v>
      </c>
      <c r="BF36" s="564"/>
      <c r="BG36" s="565" t="str">
        <f>IF('各会計、関係団体の財政状況及び健全化判断比率'!B37="","",'各会計、関係団体の財政状況及び健全化判断比率'!B37)</f>
        <v>日南市漁業集落排水特別会計</v>
      </c>
      <c r="BH36" s="565"/>
      <c r="BI36" s="565"/>
      <c r="BJ36" s="565"/>
      <c r="BK36" s="565"/>
      <c r="BL36" s="565"/>
      <c r="BM36" s="565"/>
      <c r="BN36" s="565"/>
      <c r="BO36" s="565"/>
      <c r="BP36" s="565"/>
      <c r="BQ36" s="565"/>
      <c r="BR36" s="565"/>
      <c r="BS36" s="565"/>
      <c r="BT36" s="565"/>
      <c r="BU36" s="565"/>
      <c r="BV36" s="165"/>
      <c r="BW36" s="564">
        <f t="shared" si="2"/>
        <v>15</v>
      </c>
      <c r="BX36" s="564"/>
      <c r="BY36" s="565" t="str">
        <f>IF('各会計、関係団体の財政状況及び健全化判断比率'!B70="","",'各会計、関係団体の財政状況及び健全化判断比率'!B70)</f>
        <v>宮崎県後期高齢者医療広域連合(普通会計)</v>
      </c>
      <c r="BZ36" s="565"/>
      <c r="CA36" s="565"/>
      <c r="CB36" s="565"/>
      <c r="CC36" s="565"/>
      <c r="CD36" s="565"/>
      <c r="CE36" s="565"/>
      <c r="CF36" s="565"/>
      <c r="CG36" s="565"/>
      <c r="CH36" s="565"/>
      <c r="CI36" s="565"/>
      <c r="CJ36" s="565"/>
      <c r="CK36" s="565"/>
      <c r="CL36" s="565"/>
      <c r="CM36" s="565"/>
      <c r="CN36" s="165"/>
      <c r="CO36" s="564">
        <f t="shared" si="3"/>
        <v>19</v>
      </c>
      <c r="CP36" s="564"/>
      <c r="CQ36" s="565" t="str">
        <f>IF('各会計、関係団体の財政状況及び健全化判断比率'!BS9="","",'各会計、関係団体の財政状況及び健全化判断比率'!BS9)</f>
        <v>北郷町温泉協会</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f t="shared" si="0"/>
        <v>8</v>
      </c>
      <c r="AN37" s="564"/>
      <c r="AO37" s="565" t="str">
        <f>IF('各会計、関係団体の財政状況及び健全化判断比率'!B34="","",'各会計、関係団体の財政状況及び健全化判断比率'!B34)</f>
        <v>日南市病院事業会計</v>
      </c>
      <c r="AP37" s="565"/>
      <c r="AQ37" s="565"/>
      <c r="AR37" s="565"/>
      <c r="AS37" s="565"/>
      <c r="AT37" s="565"/>
      <c r="AU37" s="565"/>
      <c r="AV37" s="565"/>
      <c r="AW37" s="565"/>
      <c r="AX37" s="565"/>
      <c r="AY37" s="565"/>
      <c r="AZ37" s="565"/>
      <c r="BA37" s="565"/>
      <c r="BB37" s="565"/>
      <c r="BC37" s="565"/>
      <c r="BD37" s="165"/>
      <c r="BE37" s="564">
        <f t="shared" si="1"/>
        <v>12</v>
      </c>
      <c r="BF37" s="564"/>
      <c r="BG37" s="565" t="str">
        <f>IF('各会計、関係団体の財政状況及び健全化判断比率'!B38="","",'各会計、関係団体の財政状況及び健全化判断比率'!B38)</f>
        <v>日南市公設合併処理浄化槽特別会計</v>
      </c>
      <c r="BH37" s="565"/>
      <c r="BI37" s="565"/>
      <c r="BJ37" s="565"/>
      <c r="BK37" s="565"/>
      <c r="BL37" s="565"/>
      <c r="BM37" s="565"/>
      <c r="BN37" s="565"/>
      <c r="BO37" s="565"/>
      <c r="BP37" s="565"/>
      <c r="BQ37" s="565"/>
      <c r="BR37" s="565"/>
      <c r="BS37" s="565"/>
      <c r="BT37" s="565"/>
      <c r="BU37" s="565"/>
      <c r="BV37" s="165"/>
      <c r="BW37" s="564">
        <f t="shared" si="2"/>
        <v>16</v>
      </c>
      <c r="BX37" s="564"/>
      <c r="BY37" s="565" t="str">
        <f>IF('各会計、関係団体の財政状況及び健全化判断比率'!B71="","",'各会計、関係団体の財政状況及び健全化判断比率'!B71)</f>
        <v>宮崎県後期高齢者医療広域連合(事業会計)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t="str">
        <f t="shared" si="2"/>
        <v/>
      </c>
      <c r="BX38" s="564"/>
      <c r="BY38" s="565" t="str">
        <f>IF('各会計、関係団体の財政状況及び健全化判断比率'!B72="","",'各会計、関係団体の財政状況及び健全化判断比率'!B72)</f>
        <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t="str">
        <f t="shared" si="2"/>
        <v/>
      </c>
      <c r="BX39" s="564"/>
      <c r="BY39" s="565" t="str">
        <f>IF('各会計、関係団体の財政状況及び健全化判断比率'!B73="","",'各会計、関係団体の財政状況及び健全化判断比率'!B73)</f>
        <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t="str">
        <f t="shared" si="2"/>
        <v/>
      </c>
      <c r="BX40" s="564"/>
      <c r="BY40" s="565" t="str">
        <f>IF('各会計、関係団体の財政状況及び健全化判断比率'!B74="","",'各会計、関係団体の財政状況及び健全化判断比率'!B74)</f>
        <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190</v>
      </c>
      <c r="DI1" s="568"/>
      <c r="DJ1" s="568"/>
      <c r="DK1" s="568"/>
      <c r="DL1" s="568"/>
      <c r="DM1" s="568"/>
      <c r="DN1" s="569"/>
      <c r="DP1" s="567" t="s">
        <v>191</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192</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193</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194</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195</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196</v>
      </c>
      <c r="S4" s="571"/>
      <c r="T4" s="571"/>
      <c r="U4" s="571"/>
      <c r="V4" s="571"/>
      <c r="W4" s="571"/>
      <c r="X4" s="571"/>
      <c r="Y4" s="572"/>
      <c r="Z4" s="570" t="s">
        <v>197</v>
      </c>
      <c r="AA4" s="571"/>
      <c r="AB4" s="571"/>
      <c r="AC4" s="572"/>
      <c r="AD4" s="570" t="s">
        <v>198</v>
      </c>
      <c r="AE4" s="571"/>
      <c r="AF4" s="571"/>
      <c r="AG4" s="571"/>
      <c r="AH4" s="571"/>
      <c r="AI4" s="571"/>
      <c r="AJ4" s="571"/>
      <c r="AK4" s="572"/>
      <c r="AL4" s="570" t="s">
        <v>197</v>
      </c>
      <c r="AM4" s="571"/>
      <c r="AN4" s="571"/>
      <c r="AO4" s="572"/>
      <c r="AP4" s="576" t="s">
        <v>199</v>
      </c>
      <c r="AQ4" s="576"/>
      <c r="AR4" s="576"/>
      <c r="AS4" s="576"/>
      <c r="AT4" s="576"/>
      <c r="AU4" s="576"/>
      <c r="AV4" s="576"/>
      <c r="AW4" s="576"/>
      <c r="AX4" s="576"/>
      <c r="AY4" s="576"/>
      <c r="AZ4" s="576"/>
      <c r="BA4" s="576"/>
      <c r="BB4" s="576"/>
      <c r="BC4" s="576"/>
      <c r="BD4" s="576"/>
      <c r="BE4" s="576"/>
      <c r="BF4" s="576"/>
      <c r="BG4" s="576" t="s">
        <v>200</v>
      </c>
      <c r="BH4" s="576"/>
      <c r="BI4" s="576"/>
      <c r="BJ4" s="576"/>
      <c r="BK4" s="576"/>
      <c r="BL4" s="576"/>
      <c r="BM4" s="576"/>
      <c r="BN4" s="576"/>
      <c r="BO4" s="576" t="s">
        <v>197</v>
      </c>
      <c r="BP4" s="576"/>
      <c r="BQ4" s="576"/>
      <c r="BR4" s="576"/>
      <c r="BS4" s="576" t="s">
        <v>201</v>
      </c>
      <c r="BT4" s="576"/>
      <c r="BU4" s="576"/>
      <c r="BV4" s="576"/>
      <c r="BW4" s="576"/>
      <c r="BX4" s="576"/>
      <c r="BY4" s="576"/>
      <c r="BZ4" s="576"/>
      <c r="CA4" s="576"/>
      <c r="CB4" s="576"/>
      <c r="CD4" s="573" t="s">
        <v>202</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203</v>
      </c>
      <c r="C5" s="578"/>
      <c r="D5" s="578"/>
      <c r="E5" s="578"/>
      <c r="F5" s="578"/>
      <c r="G5" s="578"/>
      <c r="H5" s="578"/>
      <c r="I5" s="578"/>
      <c r="J5" s="578"/>
      <c r="K5" s="578"/>
      <c r="L5" s="578"/>
      <c r="M5" s="578"/>
      <c r="N5" s="578"/>
      <c r="O5" s="578"/>
      <c r="P5" s="578"/>
      <c r="Q5" s="579"/>
      <c r="R5" s="580">
        <v>5276276</v>
      </c>
      <c r="S5" s="581"/>
      <c r="T5" s="581"/>
      <c r="U5" s="581"/>
      <c r="V5" s="581"/>
      <c r="W5" s="581"/>
      <c r="X5" s="581"/>
      <c r="Y5" s="582"/>
      <c r="Z5" s="583">
        <v>18.399999999999999</v>
      </c>
      <c r="AA5" s="583"/>
      <c r="AB5" s="583"/>
      <c r="AC5" s="583"/>
      <c r="AD5" s="584">
        <v>5276276</v>
      </c>
      <c r="AE5" s="584"/>
      <c r="AF5" s="584"/>
      <c r="AG5" s="584"/>
      <c r="AH5" s="584"/>
      <c r="AI5" s="584"/>
      <c r="AJ5" s="584"/>
      <c r="AK5" s="584"/>
      <c r="AL5" s="585">
        <v>34</v>
      </c>
      <c r="AM5" s="586"/>
      <c r="AN5" s="586"/>
      <c r="AO5" s="587"/>
      <c r="AP5" s="577" t="s">
        <v>204</v>
      </c>
      <c r="AQ5" s="578"/>
      <c r="AR5" s="578"/>
      <c r="AS5" s="578"/>
      <c r="AT5" s="578"/>
      <c r="AU5" s="578"/>
      <c r="AV5" s="578"/>
      <c r="AW5" s="578"/>
      <c r="AX5" s="578"/>
      <c r="AY5" s="578"/>
      <c r="AZ5" s="578"/>
      <c r="BA5" s="578"/>
      <c r="BB5" s="578"/>
      <c r="BC5" s="578"/>
      <c r="BD5" s="578"/>
      <c r="BE5" s="578"/>
      <c r="BF5" s="579"/>
      <c r="BG5" s="591">
        <v>5264653</v>
      </c>
      <c r="BH5" s="592"/>
      <c r="BI5" s="592"/>
      <c r="BJ5" s="592"/>
      <c r="BK5" s="592"/>
      <c r="BL5" s="592"/>
      <c r="BM5" s="592"/>
      <c r="BN5" s="593"/>
      <c r="BO5" s="594">
        <v>99.8</v>
      </c>
      <c r="BP5" s="594"/>
      <c r="BQ5" s="594"/>
      <c r="BR5" s="594"/>
      <c r="BS5" s="595">
        <v>324915</v>
      </c>
      <c r="BT5" s="595"/>
      <c r="BU5" s="595"/>
      <c r="BV5" s="595"/>
      <c r="BW5" s="595"/>
      <c r="BX5" s="595"/>
      <c r="BY5" s="595"/>
      <c r="BZ5" s="595"/>
      <c r="CA5" s="595"/>
      <c r="CB5" s="599"/>
      <c r="CD5" s="573" t="s">
        <v>199</v>
      </c>
      <c r="CE5" s="574"/>
      <c r="CF5" s="574"/>
      <c r="CG5" s="574"/>
      <c r="CH5" s="574"/>
      <c r="CI5" s="574"/>
      <c r="CJ5" s="574"/>
      <c r="CK5" s="574"/>
      <c r="CL5" s="574"/>
      <c r="CM5" s="574"/>
      <c r="CN5" s="574"/>
      <c r="CO5" s="574"/>
      <c r="CP5" s="574"/>
      <c r="CQ5" s="575"/>
      <c r="CR5" s="573" t="s">
        <v>205</v>
      </c>
      <c r="CS5" s="574"/>
      <c r="CT5" s="574"/>
      <c r="CU5" s="574"/>
      <c r="CV5" s="574"/>
      <c r="CW5" s="574"/>
      <c r="CX5" s="574"/>
      <c r="CY5" s="575"/>
      <c r="CZ5" s="573" t="s">
        <v>197</v>
      </c>
      <c r="DA5" s="574"/>
      <c r="DB5" s="574"/>
      <c r="DC5" s="575"/>
      <c r="DD5" s="573" t="s">
        <v>206</v>
      </c>
      <c r="DE5" s="574"/>
      <c r="DF5" s="574"/>
      <c r="DG5" s="574"/>
      <c r="DH5" s="574"/>
      <c r="DI5" s="574"/>
      <c r="DJ5" s="574"/>
      <c r="DK5" s="574"/>
      <c r="DL5" s="574"/>
      <c r="DM5" s="574"/>
      <c r="DN5" s="574"/>
      <c r="DO5" s="574"/>
      <c r="DP5" s="575"/>
      <c r="DQ5" s="573" t="s">
        <v>207</v>
      </c>
      <c r="DR5" s="574"/>
      <c r="DS5" s="574"/>
      <c r="DT5" s="574"/>
      <c r="DU5" s="574"/>
      <c r="DV5" s="574"/>
      <c r="DW5" s="574"/>
      <c r="DX5" s="574"/>
      <c r="DY5" s="574"/>
      <c r="DZ5" s="574"/>
      <c r="EA5" s="574"/>
      <c r="EB5" s="574"/>
      <c r="EC5" s="575"/>
    </row>
    <row r="6" spans="2:143" ht="11.25" customHeight="1">
      <c r="B6" s="588" t="s">
        <v>208</v>
      </c>
      <c r="C6" s="589"/>
      <c r="D6" s="589"/>
      <c r="E6" s="589"/>
      <c r="F6" s="589"/>
      <c r="G6" s="589"/>
      <c r="H6" s="589"/>
      <c r="I6" s="589"/>
      <c r="J6" s="589"/>
      <c r="K6" s="589"/>
      <c r="L6" s="589"/>
      <c r="M6" s="589"/>
      <c r="N6" s="589"/>
      <c r="O6" s="589"/>
      <c r="P6" s="589"/>
      <c r="Q6" s="590"/>
      <c r="R6" s="591">
        <v>261623</v>
      </c>
      <c r="S6" s="592"/>
      <c r="T6" s="592"/>
      <c r="U6" s="592"/>
      <c r="V6" s="592"/>
      <c r="W6" s="592"/>
      <c r="X6" s="592"/>
      <c r="Y6" s="593"/>
      <c r="Z6" s="594">
        <v>0.9</v>
      </c>
      <c r="AA6" s="594"/>
      <c r="AB6" s="594"/>
      <c r="AC6" s="594"/>
      <c r="AD6" s="595">
        <v>261623</v>
      </c>
      <c r="AE6" s="595"/>
      <c r="AF6" s="595"/>
      <c r="AG6" s="595"/>
      <c r="AH6" s="595"/>
      <c r="AI6" s="595"/>
      <c r="AJ6" s="595"/>
      <c r="AK6" s="595"/>
      <c r="AL6" s="596">
        <v>1.7</v>
      </c>
      <c r="AM6" s="597"/>
      <c r="AN6" s="597"/>
      <c r="AO6" s="598"/>
      <c r="AP6" s="588" t="s">
        <v>209</v>
      </c>
      <c r="AQ6" s="589"/>
      <c r="AR6" s="589"/>
      <c r="AS6" s="589"/>
      <c r="AT6" s="589"/>
      <c r="AU6" s="589"/>
      <c r="AV6" s="589"/>
      <c r="AW6" s="589"/>
      <c r="AX6" s="589"/>
      <c r="AY6" s="589"/>
      <c r="AZ6" s="589"/>
      <c r="BA6" s="589"/>
      <c r="BB6" s="589"/>
      <c r="BC6" s="589"/>
      <c r="BD6" s="589"/>
      <c r="BE6" s="589"/>
      <c r="BF6" s="590"/>
      <c r="BG6" s="591">
        <v>5264653</v>
      </c>
      <c r="BH6" s="592"/>
      <c r="BI6" s="592"/>
      <c r="BJ6" s="592"/>
      <c r="BK6" s="592"/>
      <c r="BL6" s="592"/>
      <c r="BM6" s="592"/>
      <c r="BN6" s="593"/>
      <c r="BO6" s="594">
        <v>99.8</v>
      </c>
      <c r="BP6" s="594"/>
      <c r="BQ6" s="594"/>
      <c r="BR6" s="594"/>
      <c r="BS6" s="595">
        <v>324915</v>
      </c>
      <c r="BT6" s="595"/>
      <c r="BU6" s="595"/>
      <c r="BV6" s="595"/>
      <c r="BW6" s="595"/>
      <c r="BX6" s="595"/>
      <c r="BY6" s="595"/>
      <c r="BZ6" s="595"/>
      <c r="CA6" s="595"/>
      <c r="CB6" s="599"/>
      <c r="CD6" s="602" t="s">
        <v>210</v>
      </c>
      <c r="CE6" s="603"/>
      <c r="CF6" s="603"/>
      <c r="CG6" s="603"/>
      <c r="CH6" s="603"/>
      <c r="CI6" s="603"/>
      <c r="CJ6" s="603"/>
      <c r="CK6" s="603"/>
      <c r="CL6" s="603"/>
      <c r="CM6" s="603"/>
      <c r="CN6" s="603"/>
      <c r="CO6" s="603"/>
      <c r="CP6" s="603"/>
      <c r="CQ6" s="604"/>
      <c r="CR6" s="591">
        <v>279034</v>
      </c>
      <c r="CS6" s="592"/>
      <c r="CT6" s="592"/>
      <c r="CU6" s="592"/>
      <c r="CV6" s="592"/>
      <c r="CW6" s="592"/>
      <c r="CX6" s="592"/>
      <c r="CY6" s="593"/>
      <c r="CZ6" s="594">
        <v>1</v>
      </c>
      <c r="DA6" s="594"/>
      <c r="DB6" s="594"/>
      <c r="DC6" s="594"/>
      <c r="DD6" s="600">
        <v>4058</v>
      </c>
      <c r="DE6" s="592"/>
      <c r="DF6" s="592"/>
      <c r="DG6" s="592"/>
      <c r="DH6" s="592"/>
      <c r="DI6" s="592"/>
      <c r="DJ6" s="592"/>
      <c r="DK6" s="592"/>
      <c r="DL6" s="592"/>
      <c r="DM6" s="592"/>
      <c r="DN6" s="592"/>
      <c r="DO6" s="592"/>
      <c r="DP6" s="593"/>
      <c r="DQ6" s="600">
        <v>279034</v>
      </c>
      <c r="DR6" s="592"/>
      <c r="DS6" s="592"/>
      <c r="DT6" s="592"/>
      <c r="DU6" s="592"/>
      <c r="DV6" s="592"/>
      <c r="DW6" s="592"/>
      <c r="DX6" s="592"/>
      <c r="DY6" s="592"/>
      <c r="DZ6" s="592"/>
      <c r="EA6" s="592"/>
      <c r="EB6" s="592"/>
      <c r="EC6" s="601"/>
    </row>
    <row r="7" spans="2:143" ht="11.25" customHeight="1">
      <c r="B7" s="588" t="s">
        <v>211</v>
      </c>
      <c r="C7" s="589"/>
      <c r="D7" s="589"/>
      <c r="E7" s="589"/>
      <c r="F7" s="589"/>
      <c r="G7" s="589"/>
      <c r="H7" s="589"/>
      <c r="I7" s="589"/>
      <c r="J7" s="589"/>
      <c r="K7" s="589"/>
      <c r="L7" s="589"/>
      <c r="M7" s="589"/>
      <c r="N7" s="589"/>
      <c r="O7" s="589"/>
      <c r="P7" s="589"/>
      <c r="Q7" s="590"/>
      <c r="R7" s="591">
        <v>8437</v>
      </c>
      <c r="S7" s="592"/>
      <c r="T7" s="592"/>
      <c r="U7" s="592"/>
      <c r="V7" s="592"/>
      <c r="W7" s="592"/>
      <c r="X7" s="592"/>
      <c r="Y7" s="593"/>
      <c r="Z7" s="594">
        <v>0</v>
      </c>
      <c r="AA7" s="594"/>
      <c r="AB7" s="594"/>
      <c r="AC7" s="594"/>
      <c r="AD7" s="595">
        <v>8437</v>
      </c>
      <c r="AE7" s="595"/>
      <c r="AF7" s="595"/>
      <c r="AG7" s="595"/>
      <c r="AH7" s="595"/>
      <c r="AI7" s="595"/>
      <c r="AJ7" s="595"/>
      <c r="AK7" s="595"/>
      <c r="AL7" s="596">
        <v>0.1</v>
      </c>
      <c r="AM7" s="597"/>
      <c r="AN7" s="597"/>
      <c r="AO7" s="598"/>
      <c r="AP7" s="588" t="s">
        <v>212</v>
      </c>
      <c r="AQ7" s="589"/>
      <c r="AR7" s="589"/>
      <c r="AS7" s="589"/>
      <c r="AT7" s="589"/>
      <c r="AU7" s="589"/>
      <c r="AV7" s="589"/>
      <c r="AW7" s="589"/>
      <c r="AX7" s="589"/>
      <c r="AY7" s="589"/>
      <c r="AZ7" s="589"/>
      <c r="BA7" s="589"/>
      <c r="BB7" s="589"/>
      <c r="BC7" s="589"/>
      <c r="BD7" s="589"/>
      <c r="BE7" s="589"/>
      <c r="BF7" s="590"/>
      <c r="BG7" s="591">
        <v>2085974</v>
      </c>
      <c r="BH7" s="592"/>
      <c r="BI7" s="592"/>
      <c r="BJ7" s="592"/>
      <c r="BK7" s="592"/>
      <c r="BL7" s="592"/>
      <c r="BM7" s="592"/>
      <c r="BN7" s="593"/>
      <c r="BO7" s="594">
        <v>39.5</v>
      </c>
      <c r="BP7" s="594"/>
      <c r="BQ7" s="594"/>
      <c r="BR7" s="594"/>
      <c r="BS7" s="595">
        <v>24011</v>
      </c>
      <c r="BT7" s="595"/>
      <c r="BU7" s="595"/>
      <c r="BV7" s="595"/>
      <c r="BW7" s="595"/>
      <c r="BX7" s="595"/>
      <c r="BY7" s="595"/>
      <c r="BZ7" s="595"/>
      <c r="CA7" s="595"/>
      <c r="CB7" s="599"/>
      <c r="CD7" s="605" t="s">
        <v>213</v>
      </c>
      <c r="CE7" s="606"/>
      <c r="CF7" s="606"/>
      <c r="CG7" s="606"/>
      <c r="CH7" s="606"/>
      <c r="CI7" s="606"/>
      <c r="CJ7" s="606"/>
      <c r="CK7" s="606"/>
      <c r="CL7" s="606"/>
      <c r="CM7" s="606"/>
      <c r="CN7" s="606"/>
      <c r="CO7" s="606"/>
      <c r="CP7" s="606"/>
      <c r="CQ7" s="607"/>
      <c r="CR7" s="591">
        <v>4081576</v>
      </c>
      <c r="CS7" s="592"/>
      <c r="CT7" s="592"/>
      <c r="CU7" s="592"/>
      <c r="CV7" s="592"/>
      <c r="CW7" s="592"/>
      <c r="CX7" s="592"/>
      <c r="CY7" s="593"/>
      <c r="CZ7" s="594">
        <v>14.6</v>
      </c>
      <c r="DA7" s="594"/>
      <c r="DB7" s="594"/>
      <c r="DC7" s="594"/>
      <c r="DD7" s="600">
        <v>64275</v>
      </c>
      <c r="DE7" s="592"/>
      <c r="DF7" s="592"/>
      <c r="DG7" s="592"/>
      <c r="DH7" s="592"/>
      <c r="DI7" s="592"/>
      <c r="DJ7" s="592"/>
      <c r="DK7" s="592"/>
      <c r="DL7" s="592"/>
      <c r="DM7" s="592"/>
      <c r="DN7" s="592"/>
      <c r="DO7" s="592"/>
      <c r="DP7" s="593"/>
      <c r="DQ7" s="600">
        <v>3615688</v>
      </c>
      <c r="DR7" s="592"/>
      <c r="DS7" s="592"/>
      <c r="DT7" s="592"/>
      <c r="DU7" s="592"/>
      <c r="DV7" s="592"/>
      <c r="DW7" s="592"/>
      <c r="DX7" s="592"/>
      <c r="DY7" s="592"/>
      <c r="DZ7" s="592"/>
      <c r="EA7" s="592"/>
      <c r="EB7" s="592"/>
      <c r="EC7" s="601"/>
    </row>
    <row r="8" spans="2:143" ht="11.25" customHeight="1">
      <c r="B8" s="588" t="s">
        <v>214</v>
      </c>
      <c r="C8" s="589"/>
      <c r="D8" s="589"/>
      <c r="E8" s="589"/>
      <c r="F8" s="589"/>
      <c r="G8" s="589"/>
      <c r="H8" s="589"/>
      <c r="I8" s="589"/>
      <c r="J8" s="589"/>
      <c r="K8" s="589"/>
      <c r="L8" s="589"/>
      <c r="M8" s="589"/>
      <c r="N8" s="589"/>
      <c r="O8" s="589"/>
      <c r="P8" s="589"/>
      <c r="Q8" s="590"/>
      <c r="R8" s="591">
        <v>9570</v>
      </c>
      <c r="S8" s="592"/>
      <c r="T8" s="592"/>
      <c r="U8" s="592"/>
      <c r="V8" s="592"/>
      <c r="W8" s="592"/>
      <c r="X8" s="592"/>
      <c r="Y8" s="593"/>
      <c r="Z8" s="594">
        <v>0</v>
      </c>
      <c r="AA8" s="594"/>
      <c r="AB8" s="594"/>
      <c r="AC8" s="594"/>
      <c r="AD8" s="595">
        <v>9570</v>
      </c>
      <c r="AE8" s="595"/>
      <c r="AF8" s="595"/>
      <c r="AG8" s="595"/>
      <c r="AH8" s="595"/>
      <c r="AI8" s="595"/>
      <c r="AJ8" s="595"/>
      <c r="AK8" s="595"/>
      <c r="AL8" s="596">
        <v>0.1</v>
      </c>
      <c r="AM8" s="597"/>
      <c r="AN8" s="597"/>
      <c r="AO8" s="598"/>
      <c r="AP8" s="588" t="s">
        <v>215</v>
      </c>
      <c r="AQ8" s="589"/>
      <c r="AR8" s="589"/>
      <c r="AS8" s="589"/>
      <c r="AT8" s="589"/>
      <c r="AU8" s="589"/>
      <c r="AV8" s="589"/>
      <c r="AW8" s="589"/>
      <c r="AX8" s="589"/>
      <c r="AY8" s="589"/>
      <c r="AZ8" s="589"/>
      <c r="BA8" s="589"/>
      <c r="BB8" s="589"/>
      <c r="BC8" s="589"/>
      <c r="BD8" s="589"/>
      <c r="BE8" s="589"/>
      <c r="BF8" s="590"/>
      <c r="BG8" s="591">
        <v>72379</v>
      </c>
      <c r="BH8" s="592"/>
      <c r="BI8" s="592"/>
      <c r="BJ8" s="592"/>
      <c r="BK8" s="592"/>
      <c r="BL8" s="592"/>
      <c r="BM8" s="592"/>
      <c r="BN8" s="593"/>
      <c r="BO8" s="594">
        <v>1.4</v>
      </c>
      <c r="BP8" s="594"/>
      <c r="BQ8" s="594"/>
      <c r="BR8" s="594"/>
      <c r="BS8" s="600" t="s">
        <v>108</v>
      </c>
      <c r="BT8" s="592"/>
      <c r="BU8" s="592"/>
      <c r="BV8" s="592"/>
      <c r="BW8" s="592"/>
      <c r="BX8" s="592"/>
      <c r="BY8" s="592"/>
      <c r="BZ8" s="592"/>
      <c r="CA8" s="592"/>
      <c r="CB8" s="601"/>
      <c r="CD8" s="605" t="s">
        <v>216</v>
      </c>
      <c r="CE8" s="606"/>
      <c r="CF8" s="606"/>
      <c r="CG8" s="606"/>
      <c r="CH8" s="606"/>
      <c r="CI8" s="606"/>
      <c r="CJ8" s="606"/>
      <c r="CK8" s="606"/>
      <c r="CL8" s="606"/>
      <c r="CM8" s="606"/>
      <c r="CN8" s="606"/>
      <c r="CO8" s="606"/>
      <c r="CP8" s="606"/>
      <c r="CQ8" s="607"/>
      <c r="CR8" s="591">
        <v>8605877</v>
      </c>
      <c r="CS8" s="592"/>
      <c r="CT8" s="592"/>
      <c r="CU8" s="592"/>
      <c r="CV8" s="592"/>
      <c r="CW8" s="592"/>
      <c r="CX8" s="592"/>
      <c r="CY8" s="593"/>
      <c r="CZ8" s="594">
        <v>30.8</v>
      </c>
      <c r="DA8" s="594"/>
      <c r="DB8" s="594"/>
      <c r="DC8" s="594"/>
      <c r="DD8" s="600">
        <v>98637</v>
      </c>
      <c r="DE8" s="592"/>
      <c r="DF8" s="592"/>
      <c r="DG8" s="592"/>
      <c r="DH8" s="592"/>
      <c r="DI8" s="592"/>
      <c r="DJ8" s="592"/>
      <c r="DK8" s="592"/>
      <c r="DL8" s="592"/>
      <c r="DM8" s="592"/>
      <c r="DN8" s="592"/>
      <c r="DO8" s="592"/>
      <c r="DP8" s="593"/>
      <c r="DQ8" s="600">
        <v>4551186</v>
      </c>
      <c r="DR8" s="592"/>
      <c r="DS8" s="592"/>
      <c r="DT8" s="592"/>
      <c r="DU8" s="592"/>
      <c r="DV8" s="592"/>
      <c r="DW8" s="592"/>
      <c r="DX8" s="592"/>
      <c r="DY8" s="592"/>
      <c r="DZ8" s="592"/>
      <c r="EA8" s="592"/>
      <c r="EB8" s="592"/>
      <c r="EC8" s="601"/>
    </row>
    <row r="9" spans="2:143" ht="11.25" customHeight="1">
      <c r="B9" s="588" t="s">
        <v>217</v>
      </c>
      <c r="C9" s="589"/>
      <c r="D9" s="589"/>
      <c r="E9" s="589"/>
      <c r="F9" s="589"/>
      <c r="G9" s="589"/>
      <c r="H9" s="589"/>
      <c r="I9" s="589"/>
      <c r="J9" s="589"/>
      <c r="K9" s="589"/>
      <c r="L9" s="589"/>
      <c r="M9" s="589"/>
      <c r="N9" s="589"/>
      <c r="O9" s="589"/>
      <c r="P9" s="589"/>
      <c r="Q9" s="590"/>
      <c r="R9" s="591">
        <v>11322</v>
      </c>
      <c r="S9" s="592"/>
      <c r="T9" s="592"/>
      <c r="U9" s="592"/>
      <c r="V9" s="592"/>
      <c r="W9" s="592"/>
      <c r="X9" s="592"/>
      <c r="Y9" s="593"/>
      <c r="Z9" s="594">
        <v>0</v>
      </c>
      <c r="AA9" s="594"/>
      <c r="AB9" s="594"/>
      <c r="AC9" s="594"/>
      <c r="AD9" s="595">
        <v>11322</v>
      </c>
      <c r="AE9" s="595"/>
      <c r="AF9" s="595"/>
      <c r="AG9" s="595"/>
      <c r="AH9" s="595"/>
      <c r="AI9" s="595"/>
      <c r="AJ9" s="595"/>
      <c r="AK9" s="595"/>
      <c r="AL9" s="596">
        <v>0.1</v>
      </c>
      <c r="AM9" s="597"/>
      <c r="AN9" s="597"/>
      <c r="AO9" s="598"/>
      <c r="AP9" s="588" t="s">
        <v>218</v>
      </c>
      <c r="AQ9" s="589"/>
      <c r="AR9" s="589"/>
      <c r="AS9" s="589"/>
      <c r="AT9" s="589"/>
      <c r="AU9" s="589"/>
      <c r="AV9" s="589"/>
      <c r="AW9" s="589"/>
      <c r="AX9" s="589"/>
      <c r="AY9" s="589"/>
      <c r="AZ9" s="589"/>
      <c r="BA9" s="589"/>
      <c r="BB9" s="589"/>
      <c r="BC9" s="589"/>
      <c r="BD9" s="589"/>
      <c r="BE9" s="589"/>
      <c r="BF9" s="590"/>
      <c r="BG9" s="591">
        <v>1737103</v>
      </c>
      <c r="BH9" s="592"/>
      <c r="BI9" s="592"/>
      <c r="BJ9" s="592"/>
      <c r="BK9" s="592"/>
      <c r="BL9" s="592"/>
      <c r="BM9" s="592"/>
      <c r="BN9" s="593"/>
      <c r="BO9" s="594">
        <v>32.9</v>
      </c>
      <c r="BP9" s="594"/>
      <c r="BQ9" s="594"/>
      <c r="BR9" s="594"/>
      <c r="BS9" s="600" t="s">
        <v>108</v>
      </c>
      <c r="BT9" s="592"/>
      <c r="BU9" s="592"/>
      <c r="BV9" s="592"/>
      <c r="BW9" s="592"/>
      <c r="BX9" s="592"/>
      <c r="BY9" s="592"/>
      <c r="BZ9" s="592"/>
      <c r="CA9" s="592"/>
      <c r="CB9" s="601"/>
      <c r="CD9" s="605" t="s">
        <v>219</v>
      </c>
      <c r="CE9" s="606"/>
      <c r="CF9" s="606"/>
      <c r="CG9" s="606"/>
      <c r="CH9" s="606"/>
      <c r="CI9" s="606"/>
      <c r="CJ9" s="606"/>
      <c r="CK9" s="606"/>
      <c r="CL9" s="606"/>
      <c r="CM9" s="606"/>
      <c r="CN9" s="606"/>
      <c r="CO9" s="606"/>
      <c r="CP9" s="606"/>
      <c r="CQ9" s="607"/>
      <c r="CR9" s="591">
        <v>1787765</v>
      </c>
      <c r="CS9" s="592"/>
      <c r="CT9" s="592"/>
      <c r="CU9" s="592"/>
      <c r="CV9" s="592"/>
      <c r="CW9" s="592"/>
      <c r="CX9" s="592"/>
      <c r="CY9" s="593"/>
      <c r="CZ9" s="594">
        <v>6.4</v>
      </c>
      <c r="DA9" s="594"/>
      <c r="DB9" s="594"/>
      <c r="DC9" s="594"/>
      <c r="DD9" s="600">
        <v>82840</v>
      </c>
      <c r="DE9" s="592"/>
      <c r="DF9" s="592"/>
      <c r="DG9" s="592"/>
      <c r="DH9" s="592"/>
      <c r="DI9" s="592"/>
      <c r="DJ9" s="592"/>
      <c r="DK9" s="592"/>
      <c r="DL9" s="592"/>
      <c r="DM9" s="592"/>
      <c r="DN9" s="592"/>
      <c r="DO9" s="592"/>
      <c r="DP9" s="593"/>
      <c r="DQ9" s="600">
        <v>1582532</v>
      </c>
      <c r="DR9" s="592"/>
      <c r="DS9" s="592"/>
      <c r="DT9" s="592"/>
      <c r="DU9" s="592"/>
      <c r="DV9" s="592"/>
      <c r="DW9" s="592"/>
      <c r="DX9" s="592"/>
      <c r="DY9" s="592"/>
      <c r="DZ9" s="592"/>
      <c r="EA9" s="592"/>
      <c r="EB9" s="592"/>
      <c r="EC9" s="601"/>
    </row>
    <row r="10" spans="2:143" ht="11.25" customHeight="1">
      <c r="B10" s="588" t="s">
        <v>220</v>
      </c>
      <c r="C10" s="589"/>
      <c r="D10" s="589"/>
      <c r="E10" s="589"/>
      <c r="F10" s="589"/>
      <c r="G10" s="589"/>
      <c r="H10" s="589"/>
      <c r="I10" s="589"/>
      <c r="J10" s="589"/>
      <c r="K10" s="589"/>
      <c r="L10" s="589"/>
      <c r="M10" s="589"/>
      <c r="N10" s="589"/>
      <c r="O10" s="589"/>
      <c r="P10" s="589"/>
      <c r="Q10" s="590"/>
      <c r="R10" s="591">
        <v>515099</v>
      </c>
      <c r="S10" s="592"/>
      <c r="T10" s="592"/>
      <c r="U10" s="592"/>
      <c r="V10" s="592"/>
      <c r="W10" s="592"/>
      <c r="X10" s="592"/>
      <c r="Y10" s="593"/>
      <c r="Z10" s="594">
        <v>1.8</v>
      </c>
      <c r="AA10" s="594"/>
      <c r="AB10" s="594"/>
      <c r="AC10" s="594"/>
      <c r="AD10" s="595">
        <v>515099</v>
      </c>
      <c r="AE10" s="595"/>
      <c r="AF10" s="595"/>
      <c r="AG10" s="595"/>
      <c r="AH10" s="595"/>
      <c r="AI10" s="595"/>
      <c r="AJ10" s="595"/>
      <c r="AK10" s="595"/>
      <c r="AL10" s="596">
        <v>3.3</v>
      </c>
      <c r="AM10" s="597"/>
      <c r="AN10" s="597"/>
      <c r="AO10" s="598"/>
      <c r="AP10" s="588" t="s">
        <v>221</v>
      </c>
      <c r="AQ10" s="589"/>
      <c r="AR10" s="589"/>
      <c r="AS10" s="589"/>
      <c r="AT10" s="589"/>
      <c r="AU10" s="589"/>
      <c r="AV10" s="589"/>
      <c r="AW10" s="589"/>
      <c r="AX10" s="589"/>
      <c r="AY10" s="589"/>
      <c r="AZ10" s="589"/>
      <c r="BA10" s="589"/>
      <c r="BB10" s="589"/>
      <c r="BC10" s="589"/>
      <c r="BD10" s="589"/>
      <c r="BE10" s="589"/>
      <c r="BF10" s="590"/>
      <c r="BG10" s="591">
        <v>129445</v>
      </c>
      <c r="BH10" s="592"/>
      <c r="BI10" s="592"/>
      <c r="BJ10" s="592"/>
      <c r="BK10" s="592"/>
      <c r="BL10" s="592"/>
      <c r="BM10" s="592"/>
      <c r="BN10" s="593"/>
      <c r="BO10" s="594">
        <v>2.5</v>
      </c>
      <c r="BP10" s="594"/>
      <c r="BQ10" s="594"/>
      <c r="BR10" s="594"/>
      <c r="BS10" s="600" t="s">
        <v>108</v>
      </c>
      <c r="BT10" s="592"/>
      <c r="BU10" s="592"/>
      <c r="BV10" s="592"/>
      <c r="BW10" s="592"/>
      <c r="BX10" s="592"/>
      <c r="BY10" s="592"/>
      <c r="BZ10" s="592"/>
      <c r="CA10" s="592"/>
      <c r="CB10" s="601"/>
      <c r="CD10" s="605" t="s">
        <v>222</v>
      </c>
      <c r="CE10" s="606"/>
      <c r="CF10" s="606"/>
      <c r="CG10" s="606"/>
      <c r="CH10" s="606"/>
      <c r="CI10" s="606"/>
      <c r="CJ10" s="606"/>
      <c r="CK10" s="606"/>
      <c r="CL10" s="606"/>
      <c r="CM10" s="606"/>
      <c r="CN10" s="606"/>
      <c r="CO10" s="606"/>
      <c r="CP10" s="606"/>
      <c r="CQ10" s="607"/>
      <c r="CR10" s="591">
        <v>118104</v>
      </c>
      <c r="CS10" s="592"/>
      <c r="CT10" s="592"/>
      <c r="CU10" s="592"/>
      <c r="CV10" s="592"/>
      <c r="CW10" s="592"/>
      <c r="CX10" s="592"/>
      <c r="CY10" s="593"/>
      <c r="CZ10" s="594">
        <v>0.4</v>
      </c>
      <c r="DA10" s="594"/>
      <c r="DB10" s="594"/>
      <c r="DC10" s="594"/>
      <c r="DD10" s="600" t="s">
        <v>108</v>
      </c>
      <c r="DE10" s="592"/>
      <c r="DF10" s="592"/>
      <c r="DG10" s="592"/>
      <c r="DH10" s="592"/>
      <c r="DI10" s="592"/>
      <c r="DJ10" s="592"/>
      <c r="DK10" s="592"/>
      <c r="DL10" s="592"/>
      <c r="DM10" s="592"/>
      <c r="DN10" s="592"/>
      <c r="DO10" s="592"/>
      <c r="DP10" s="593"/>
      <c r="DQ10" s="600">
        <v>4685</v>
      </c>
      <c r="DR10" s="592"/>
      <c r="DS10" s="592"/>
      <c r="DT10" s="592"/>
      <c r="DU10" s="592"/>
      <c r="DV10" s="592"/>
      <c r="DW10" s="592"/>
      <c r="DX10" s="592"/>
      <c r="DY10" s="592"/>
      <c r="DZ10" s="592"/>
      <c r="EA10" s="592"/>
      <c r="EB10" s="592"/>
      <c r="EC10" s="601"/>
    </row>
    <row r="11" spans="2:143" ht="11.25" customHeight="1">
      <c r="B11" s="588" t="s">
        <v>223</v>
      </c>
      <c r="C11" s="589"/>
      <c r="D11" s="589"/>
      <c r="E11" s="589"/>
      <c r="F11" s="589"/>
      <c r="G11" s="589"/>
      <c r="H11" s="589"/>
      <c r="I11" s="589"/>
      <c r="J11" s="589"/>
      <c r="K11" s="589"/>
      <c r="L11" s="589"/>
      <c r="M11" s="589"/>
      <c r="N11" s="589"/>
      <c r="O11" s="589"/>
      <c r="P11" s="589"/>
      <c r="Q11" s="590"/>
      <c r="R11" s="591">
        <v>11624</v>
      </c>
      <c r="S11" s="592"/>
      <c r="T11" s="592"/>
      <c r="U11" s="592"/>
      <c r="V11" s="592"/>
      <c r="W11" s="592"/>
      <c r="X11" s="592"/>
      <c r="Y11" s="593"/>
      <c r="Z11" s="594">
        <v>0</v>
      </c>
      <c r="AA11" s="594"/>
      <c r="AB11" s="594"/>
      <c r="AC11" s="594"/>
      <c r="AD11" s="595">
        <v>11624</v>
      </c>
      <c r="AE11" s="595"/>
      <c r="AF11" s="595"/>
      <c r="AG11" s="595"/>
      <c r="AH11" s="595"/>
      <c r="AI11" s="595"/>
      <c r="AJ11" s="595"/>
      <c r="AK11" s="595"/>
      <c r="AL11" s="596">
        <v>0.1</v>
      </c>
      <c r="AM11" s="597"/>
      <c r="AN11" s="597"/>
      <c r="AO11" s="598"/>
      <c r="AP11" s="588" t="s">
        <v>224</v>
      </c>
      <c r="AQ11" s="589"/>
      <c r="AR11" s="589"/>
      <c r="AS11" s="589"/>
      <c r="AT11" s="589"/>
      <c r="AU11" s="589"/>
      <c r="AV11" s="589"/>
      <c r="AW11" s="589"/>
      <c r="AX11" s="589"/>
      <c r="AY11" s="589"/>
      <c r="AZ11" s="589"/>
      <c r="BA11" s="589"/>
      <c r="BB11" s="589"/>
      <c r="BC11" s="589"/>
      <c r="BD11" s="589"/>
      <c r="BE11" s="589"/>
      <c r="BF11" s="590"/>
      <c r="BG11" s="591">
        <v>147047</v>
      </c>
      <c r="BH11" s="592"/>
      <c r="BI11" s="592"/>
      <c r="BJ11" s="592"/>
      <c r="BK11" s="592"/>
      <c r="BL11" s="592"/>
      <c r="BM11" s="592"/>
      <c r="BN11" s="593"/>
      <c r="BO11" s="594">
        <v>2.8</v>
      </c>
      <c r="BP11" s="594"/>
      <c r="BQ11" s="594"/>
      <c r="BR11" s="594"/>
      <c r="BS11" s="600">
        <v>24011</v>
      </c>
      <c r="BT11" s="592"/>
      <c r="BU11" s="592"/>
      <c r="BV11" s="592"/>
      <c r="BW11" s="592"/>
      <c r="BX11" s="592"/>
      <c r="BY11" s="592"/>
      <c r="BZ11" s="592"/>
      <c r="CA11" s="592"/>
      <c r="CB11" s="601"/>
      <c r="CD11" s="605" t="s">
        <v>225</v>
      </c>
      <c r="CE11" s="606"/>
      <c r="CF11" s="606"/>
      <c r="CG11" s="606"/>
      <c r="CH11" s="606"/>
      <c r="CI11" s="606"/>
      <c r="CJ11" s="606"/>
      <c r="CK11" s="606"/>
      <c r="CL11" s="606"/>
      <c r="CM11" s="606"/>
      <c r="CN11" s="606"/>
      <c r="CO11" s="606"/>
      <c r="CP11" s="606"/>
      <c r="CQ11" s="607"/>
      <c r="CR11" s="591">
        <v>1500466</v>
      </c>
      <c r="CS11" s="592"/>
      <c r="CT11" s="592"/>
      <c r="CU11" s="592"/>
      <c r="CV11" s="592"/>
      <c r="CW11" s="592"/>
      <c r="CX11" s="592"/>
      <c r="CY11" s="593"/>
      <c r="CZ11" s="594">
        <v>5.4</v>
      </c>
      <c r="DA11" s="594"/>
      <c r="DB11" s="594"/>
      <c r="DC11" s="594"/>
      <c r="DD11" s="600">
        <v>622880</v>
      </c>
      <c r="DE11" s="592"/>
      <c r="DF11" s="592"/>
      <c r="DG11" s="592"/>
      <c r="DH11" s="592"/>
      <c r="DI11" s="592"/>
      <c r="DJ11" s="592"/>
      <c r="DK11" s="592"/>
      <c r="DL11" s="592"/>
      <c r="DM11" s="592"/>
      <c r="DN11" s="592"/>
      <c r="DO11" s="592"/>
      <c r="DP11" s="593"/>
      <c r="DQ11" s="600">
        <v>803159</v>
      </c>
      <c r="DR11" s="592"/>
      <c r="DS11" s="592"/>
      <c r="DT11" s="592"/>
      <c r="DU11" s="592"/>
      <c r="DV11" s="592"/>
      <c r="DW11" s="592"/>
      <c r="DX11" s="592"/>
      <c r="DY11" s="592"/>
      <c r="DZ11" s="592"/>
      <c r="EA11" s="592"/>
      <c r="EB11" s="592"/>
      <c r="EC11" s="601"/>
    </row>
    <row r="12" spans="2:143" ht="11.25" customHeight="1">
      <c r="B12" s="588" t="s">
        <v>226</v>
      </c>
      <c r="C12" s="589"/>
      <c r="D12" s="589"/>
      <c r="E12" s="589"/>
      <c r="F12" s="589"/>
      <c r="G12" s="589"/>
      <c r="H12" s="589"/>
      <c r="I12" s="589"/>
      <c r="J12" s="589"/>
      <c r="K12" s="589"/>
      <c r="L12" s="589"/>
      <c r="M12" s="589"/>
      <c r="N12" s="589"/>
      <c r="O12" s="589"/>
      <c r="P12" s="589"/>
      <c r="Q12" s="590"/>
      <c r="R12" s="591" t="s">
        <v>108</v>
      </c>
      <c r="S12" s="592"/>
      <c r="T12" s="592"/>
      <c r="U12" s="592"/>
      <c r="V12" s="592"/>
      <c r="W12" s="592"/>
      <c r="X12" s="592"/>
      <c r="Y12" s="593"/>
      <c r="Z12" s="594" t="s">
        <v>108</v>
      </c>
      <c r="AA12" s="594"/>
      <c r="AB12" s="594"/>
      <c r="AC12" s="594"/>
      <c r="AD12" s="595" t="s">
        <v>108</v>
      </c>
      <c r="AE12" s="595"/>
      <c r="AF12" s="595"/>
      <c r="AG12" s="595"/>
      <c r="AH12" s="595"/>
      <c r="AI12" s="595"/>
      <c r="AJ12" s="595"/>
      <c r="AK12" s="595"/>
      <c r="AL12" s="596" t="s">
        <v>108</v>
      </c>
      <c r="AM12" s="597"/>
      <c r="AN12" s="597"/>
      <c r="AO12" s="598"/>
      <c r="AP12" s="588" t="s">
        <v>227</v>
      </c>
      <c r="AQ12" s="589"/>
      <c r="AR12" s="589"/>
      <c r="AS12" s="589"/>
      <c r="AT12" s="589"/>
      <c r="AU12" s="589"/>
      <c r="AV12" s="589"/>
      <c r="AW12" s="589"/>
      <c r="AX12" s="589"/>
      <c r="AY12" s="589"/>
      <c r="AZ12" s="589"/>
      <c r="BA12" s="589"/>
      <c r="BB12" s="589"/>
      <c r="BC12" s="589"/>
      <c r="BD12" s="589"/>
      <c r="BE12" s="589"/>
      <c r="BF12" s="590"/>
      <c r="BG12" s="591">
        <v>2633327</v>
      </c>
      <c r="BH12" s="592"/>
      <c r="BI12" s="592"/>
      <c r="BJ12" s="592"/>
      <c r="BK12" s="592"/>
      <c r="BL12" s="592"/>
      <c r="BM12" s="592"/>
      <c r="BN12" s="593"/>
      <c r="BO12" s="594">
        <v>49.9</v>
      </c>
      <c r="BP12" s="594"/>
      <c r="BQ12" s="594"/>
      <c r="BR12" s="594"/>
      <c r="BS12" s="600">
        <v>300904</v>
      </c>
      <c r="BT12" s="592"/>
      <c r="BU12" s="592"/>
      <c r="BV12" s="592"/>
      <c r="BW12" s="592"/>
      <c r="BX12" s="592"/>
      <c r="BY12" s="592"/>
      <c r="BZ12" s="592"/>
      <c r="CA12" s="592"/>
      <c r="CB12" s="601"/>
      <c r="CD12" s="605" t="s">
        <v>228</v>
      </c>
      <c r="CE12" s="606"/>
      <c r="CF12" s="606"/>
      <c r="CG12" s="606"/>
      <c r="CH12" s="606"/>
      <c r="CI12" s="606"/>
      <c r="CJ12" s="606"/>
      <c r="CK12" s="606"/>
      <c r="CL12" s="606"/>
      <c r="CM12" s="606"/>
      <c r="CN12" s="606"/>
      <c r="CO12" s="606"/>
      <c r="CP12" s="606"/>
      <c r="CQ12" s="607"/>
      <c r="CR12" s="591">
        <v>717868</v>
      </c>
      <c r="CS12" s="592"/>
      <c r="CT12" s="592"/>
      <c r="CU12" s="592"/>
      <c r="CV12" s="592"/>
      <c r="CW12" s="592"/>
      <c r="CX12" s="592"/>
      <c r="CY12" s="593"/>
      <c r="CZ12" s="594">
        <v>2.6</v>
      </c>
      <c r="DA12" s="594"/>
      <c r="DB12" s="594"/>
      <c r="DC12" s="594"/>
      <c r="DD12" s="600">
        <v>38555</v>
      </c>
      <c r="DE12" s="592"/>
      <c r="DF12" s="592"/>
      <c r="DG12" s="592"/>
      <c r="DH12" s="592"/>
      <c r="DI12" s="592"/>
      <c r="DJ12" s="592"/>
      <c r="DK12" s="592"/>
      <c r="DL12" s="592"/>
      <c r="DM12" s="592"/>
      <c r="DN12" s="592"/>
      <c r="DO12" s="592"/>
      <c r="DP12" s="593"/>
      <c r="DQ12" s="600">
        <v>341517</v>
      </c>
      <c r="DR12" s="592"/>
      <c r="DS12" s="592"/>
      <c r="DT12" s="592"/>
      <c r="DU12" s="592"/>
      <c r="DV12" s="592"/>
      <c r="DW12" s="592"/>
      <c r="DX12" s="592"/>
      <c r="DY12" s="592"/>
      <c r="DZ12" s="592"/>
      <c r="EA12" s="592"/>
      <c r="EB12" s="592"/>
      <c r="EC12" s="601"/>
    </row>
    <row r="13" spans="2:143" ht="11.25" customHeight="1">
      <c r="B13" s="588" t="s">
        <v>229</v>
      </c>
      <c r="C13" s="589"/>
      <c r="D13" s="589"/>
      <c r="E13" s="589"/>
      <c r="F13" s="589"/>
      <c r="G13" s="589"/>
      <c r="H13" s="589"/>
      <c r="I13" s="589"/>
      <c r="J13" s="589"/>
      <c r="K13" s="589"/>
      <c r="L13" s="589"/>
      <c r="M13" s="589"/>
      <c r="N13" s="589"/>
      <c r="O13" s="589"/>
      <c r="P13" s="589"/>
      <c r="Q13" s="590"/>
      <c r="R13" s="591">
        <v>40257</v>
      </c>
      <c r="S13" s="592"/>
      <c r="T13" s="592"/>
      <c r="U13" s="592"/>
      <c r="V13" s="592"/>
      <c r="W13" s="592"/>
      <c r="X13" s="592"/>
      <c r="Y13" s="593"/>
      <c r="Z13" s="594">
        <v>0.1</v>
      </c>
      <c r="AA13" s="594"/>
      <c r="AB13" s="594"/>
      <c r="AC13" s="594"/>
      <c r="AD13" s="595">
        <v>40257</v>
      </c>
      <c r="AE13" s="595"/>
      <c r="AF13" s="595"/>
      <c r="AG13" s="595"/>
      <c r="AH13" s="595"/>
      <c r="AI13" s="595"/>
      <c r="AJ13" s="595"/>
      <c r="AK13" s="595"/>
      <c r="AL13" s="596">
        <v>0.3</v>
      </c>
      <c r="AM13" s="597"/>
      <c r="AN13" s="597"/>
      <c r="AO13" s="598"/>
      <c r="AP13" s="588" t="s">
        <v>230</v>
      </c>
      <c r="AQ13" s="589"/>
      <c r="AR13" s="589"/>
      <c r="AS13" s="589"/>
      <c r="AT13" s="589"/>
      <c r="AU13" s="589"/>
      <c r="AV13" s="589"/>
      <c r="AW13" s="589"/>
      <c r="AX13" s="589"/>
      <c r="AY13" s="589"/>
      <c r="AZ13" s="589"/>
      <c r="BA13" s="589"/>
      <c r="BB13" s="589"/>
      <c r="BC13" s="589"/>
      <c r="BD13" s="589"/>
      <c r="BE13" s="589"/>
      <c r="BF13" s="590"/>
      <c r="BG13" s="591">
        <v>2554940</v>
      </c>
      <c r="BH13" s="592"/>
      <c r="BI13" s="592"/>
      <c r="BJ13" s="592"/>
      <c r="BK13" s="592"/>
      <c r="BL13" s="592"/>
      <c r="BM13" s="592"/>
      <c r="BN13" s="593"/>
      <c r="BO13" s="594">
        <v>48.4</v>
      </c>
      <c r="BP13" s="594"/>
      <c r="BQ13" s="594"/>
      <c r="BR13" s="594"/>
      <c r="BS13" s="600">
        <v>300904</v>
      </c>
      <c r="BT13" s="592"/>
      <c r="BU13" s="592"/>
      <c r="BV13" s="592"/>
      <c r="BW13" s="592"/>
      <c r="BX13" s="592"/>
      <c r="BY13" s="592"/>
      <c r="BZ13" s="592"/>
      <c r="CA13" s="592"/>
      <c r="CB13" s="601"/>
      <c r="CD13" s="605" t="s">
        <v>231</v>
      </c>
      <c r="CE13" s="606"/>
      <c r="CF13" s="606"/>
      <c r="CG13" s="606"/>
      <c r="CH13" s="606"/>
      <c r="CI13" s="606"/>
      <c r="CJ13" s="606"/>
      <c r="CK13" s="606"/>
      <c r="CL13" s="606"/>
      <c r="CM13" s="606"/>
      <c r="CN13" s="606"/>
      <c r="CO13" s="606"/>
      <c r="CP13" s="606"/>
      <c r="CQ13" s="607"/>
      <c r="CR13" s="591">
        <v>2238388</v>
      </c>
      <c r="CS13" s="592"/>
      <c r="CT13" s="592"/>
      <c r="CU13" s="592"/>
      <c r="CV13" s="592"/>
      <c r="CW13" s="592"/>
      <c r="CX13" s="592"/>
      <c r="CY13" s="593"/>
      <c r="CZ13" s="594">
        <v>8</v>
      </c>
      <c r="DA13" s="594"/>
      <c r="DB13" s="594"/>
      <c r="DC13" s="594"/>
      <c r="DD13" s="600">
        <v>960113</v>
      </c>
      <c r="DE13" s="592"/>
      <c r="DF13" s="592"/>
      <c r="DG13" s="592"/>
      <c r="DH13" s="592"/>
      <c r="DI13" s="592"/>
      <c r="DJ13" s="592"/>
      <c r="DK13" s="592"/>
      <c r="DL13" s="592"/>
      <c r="DM13" s="592"/>
      <c r="DN13" s="592"/>
      <c r="DO13" s="592"/>
      <c r="DP13" s="593"/>
      <c r="DQ13" s="600">
        <v>1333572</v>
      </c>
      <c r="DR13" s="592"/>
      <c r="DS13" s="592"/>
      <c r="DT13" s="592"/>
      <c r="DU13" s="592"/>
      <c r="DV13" s="592"/>
      <c r="DW13" s="592"/>
      <c r="DX13" s="592"/>
      <c r="DY13" s="592"/>
      <c r="DZ13" s="592"/>
      <c r="EA13" s="592"/>
      <c r="EB13" s="592"/>
      <c r="EC13" s="601"/>
    </row>
    <row r="14" spans="2:143" ht="11.25" customHeight="1">
      <c r="B14" s="588" t="s">
        <v>232</v>
      </c>
      <c r="C14" s="589"/>
      <c r="D14" s="589"/>
      <c r="E14" s="589"/>
      <c r="F14" s="589"/>
      <c r="G14" s="589"/>
      <c r="H14" s="589"/>
      <c r="I14" s="589"/>
      <c r="J14" s="589"/>
      <c r="K14" s="589"/>
      <c r="L14" s="589"/>
      <c r="M14" s="589"/>
      <c r="N14" s="589"/>
      <c r="O14" s="589"/>
      <c r="P14" s="589"/>
      <c r="Q14" s="590"/>
      <c r="R14" s="591" t="s">
        <v>108</v>
      </c>
      <c r="S14" s="592"/>
      <c r="T14" s="592"/>
      <c r="U14" s="592"/>
      <c r="V14" s="592"/>
      <c r="W14" s="592"/>
      <c r="X14" s="592"/>
      <c r="Y14" s="593"/>
      <c r="Z14" s="594" t="s">
        <v>108</v>
      </c>
      <c r="AA14" s="594"/>
      <c r="AB14" s="594"/>
      <c r="AC14" s="594"/>
      <c r="AD14" s="595" t="s">
        <v>108</v>
      </c>
      <c r="AE14" s="595"/>
      <c r="AF14" s="595"/>
      <c r="AG14" s="595"/>
      <c r="AH14" s="595"/>
      <c r="AI14" s="595"/>
      <c r="AJ14" s="595"/>
      <c r="AK14" s="595"/>
      <c r="AL14" s="596" t="s">
        <v>108</v>
      </c>
      <c r="AM14" s="597"/>
      <c r="AN14" s="597"/>
      <c r="AO14" s="598"/>
      <c r="AP14" s="588" t="s">
        <v>233</v>
      </c>
      <c r="AQ14" s="589"/>
      <c r="AR14" s="589"/>
      <c r="AS14" s="589"/>
      <c r="AT14" s="589"/>
      <c r="AU14" s="589"/>
      <c r="AV14" s="589"/>
      <c r="AW14" s="589"/>
      <c r="AX14" s="589"/>
      <c r="AY14" s="589"/>
      <c r="AZ14" s="589"/>
      <c r="BA14" s="589"/>
      <c r="BB14" s="589"/>
      <c r="BC14" s="589"/>
      <c r="BD14" s="589"/>
      <c r="BE14" s="589"/>
      <c r="BF14" s="590"/>
      <c r="BG14" s="591">
        <v>144163</v>
      </c>
      <c r="BH14" s="592"/>
      <c r="BI14" s="592"/>
      <c r="BJ14" s="592"/>
      <c r="BK14" s="592"/>
      <c r="BL14" s="592"/>
      <c r="BM14" s="592"/>
      <c r="BN14" s="593"/>
      <c r="BO14" s="594">
        <v>2.7</v>
      </c>
      <c r="BP14" s="594"/>
      <c r="BQ14" s="594"/>
      <c r="BR14" s="594"/>
      <c r="BS14" s="600" t="s">
        <v>108</v>
      </c>
      <c r="BT14" s="592"/>
      <c r="BU14" s="592"/>
      <c r="BV14" s="592"/>
      <c r="BW14" s="592"/>
      <c r="BX14" s="592"/>
      <c r="BY14" s="592"/>
      <c r="BZ14" s="592"/>
      <c r="CA14" s="592"/>
      <c r="CB14" s="601"/>
      <c r="CD14" s="605" t="s">
        <v>234</v>
      </c>
      <c r="CE14" s="606"/>
      <c r="CF14" s="606"/>
      <c r="CG14" s="606"/>
      <c r="CH14" s="606"/>
      <c r="CI14" s="606"/>
      <c r="CJ14" s="606"/>
      <c r="CK14" s="606"/>
      <c r="CL14" s="606"/>
      <c r="CM14" s="606"/>
      <c r="CN14" s="606"/>
      <c r="CO14" s="606"/>
      <c r="CP14" s="606"/>
      <c r="CQ14" s="607"/>
      <c r="CR14" s="591">
        <v>2482406</v>
      </c>
      <c r="CS14" s="592"/>
      <c r="CT14" s="592"/>
      <c r="CU14" s="592"/>
      <c r="CV14" s="592"/>
      <c r="CW14" s="592"/>
      <c r="CX14" s="592"/>
      <c r="CY14" s="593"/>
      <c r="CZ14" s="594">
        <v>8.9</v>
      </c>
      <c r="DA14" s="594"/>
      <c r="DB14" s="594"/>
      <c r="DC14" s="594"/>
      <c r="DD14" s="600">
        <v>1656934</v>
      </c>
      <c r="DE14" s="592"/>
      <c r="DF14" s="592"/>
      <c r="DG14" s="592"/>
      <c r="DH14" s="592"/>
      <c r="DI14" s="592"/>
      <c r="DJ14" s="592"/>
      <c r="DK14" s="592"/>
      <c r="DL14" s="592"/>
      <c r="DM14" s="592"/>
      <c r="DN14" s="592"/>
      <c r="DO14" s="592"/>
      <c r="DP14" s="593"/>
      <c r="DQ14" s="600">
        <v>821143</v>
      </c>
      <c r="DR14" s="592"/>
      <c r="DS14" s="592"/>
      <c r="DT14" s="592"/>
      <c r="DU14" s="592"/>
      <c r="DV14" s="592"/>
      <c r="DW14" s="592"/>
      <c r="DX14" s="592"/>
      <c r="DY14" s="592"/>
      <c r="DZ14" s="592"/>
      <c r="EA14" s="592"/>
      <c r="EB14" s="592"/>
      <c r="EC14" s="601"/>
    </row>
    <row r="15" spans="2:143" ht="11.25" customHeight="1">
      <c r="B15" s="588" t="s">
        <v>235</v>
      </c>
      <c r="C15" s="589"/>
      <c r="D15" s="589"/>
      <c r="E15" s="589"/>
      <c r="F15" s="589"/>
      <c r="G15" s="589"/>
      <c r="H15" s="589"/>
      <c r="I15" s="589"/>
      <c r="J15" s="589"/>
      <c r="K15" s="589"/>
      <c r="L15" s="589"/>
      <c r="M15" s="589"/>
      <c r="N15" s="589"/>
      <c r="O15" s="589"/>
      <c r="P15" s="589"/>
      <c r="Q15" s="590"/>
      <c r="R15" s="591">
        <v>13443</v>
      </c>
      <c r="S15" s="592"/>
      <c r="T15" s="592"/>
      <c r="U15" s="592"/>
      <c r="V15" s="592"/>
      <c r="W15" s="592"/>
      <c r="X15" s="592"/>
      <c r="Y15" s="593"/>
      <c r="Z15" s="594">
        <v>0</v>
      </c>
      <c r="AA15" s="594"/>
      <c r="AB15" s="594"/>
      <c r="AC15" s="594"/>
      <c r="AD15" s="595">
        <v>13443</v>
      </c>
      <c r="AE15" s="595"/>
      <c r="AF15" s="595"/>
      <c r="AG15" s="595"/>
      <c r="AH15" s="595"/>
      <c r="AI15" s="595"/>
      <c r="AJ15" s="595"/>
      <c r="AK15" s="595"/>
      <c r="AL15" s="596">
        <v>0.1</v>
      </c>
      <c r="AM15" s="597"/>
      <c r="AN15" s="597"/>
      <c r="AO15" s="598"/>
      <c r="AP15" s="588" t="s">
        <v>236</v>
      </c>
      <c r="AQ15" s="589"/>
      <c r="AR15" s="589"/>
      <c r="AS15" s="589"/>
      <c r="AT15" s="589"/>
      <c r="AU15" s="589"/>
      <c r="AV15" s="589"/>
      <c r="AW15" s="589"/>
      <c r="AX15" s="589"/>
      <c r="AY15" s="589"/>
      <c r="AZ15" s="589"/>
      <c r="BA15" s="589"/>
      <c r="BB15" s="589"/>
      <c r="BC15" s="589"/>
      <c r="BD15" s="589"/>
      <c r="BE15" s="589"/>
      <c r="BF15" s="590"/>
      <c r="BG15" s="591">
        <v>401189</v>
      </c>
      <c r="BH15" s="592"/>
      <c r="BI15" s="592"/>
      <c r="BJ15" s="592"/>
      <c r="BK15" s="592"/>
      <c r="BL15" s="592"/>
      <c r="BM15" s="592"/>
      <c r="BN15" s="593"/>
      <c r="BO15" s="594">
        <v>7.6</v>
      </c>
      <c r="BP15" s="594"/>
      <c r="BQ15" s="594"/>
      <c r="BR15" s="594"/>
      <c r="BS15" s="600" t="s">
        <v>108</v>
      </c>
      <c r="BT15" s="592"/>
      <c r="BU15" s="592"/>
      <c r="BV15" s="592"/>
      <c r="BW15" s="592"/>
      <c r="BX15" s="592"/>
      <c r="BY15" s="592"/>
      <c r="BZ15" s="592"/>
      <c r="CA15" s="592"/>
      <c r="CB15" s="601"/>
      <c r="CD15" s="605" t="s">
        <v>237</v>
      </c>
      <c r="CE15" s="606"/>
      <c r="CF15" s="606"/>
      <c r="CG15" s="606"/>
      <c r="CH15" s="606"/>
      <c r="CI15" s="606"/>
      <c r="CJ15" s="606"/>
      <c r="CK15" s="606"/>
      <c r="CL15" s="606"/>
      <c r="CM15" s="606"/>
      <c r="CN15" s="606"/>
      <c r="CO15" s="606"/>
      <c r="CP15" s="606"/>
      <c r="CQ15" s="607"/>
      <c r="CR15" s="591">
        <v>2116249</v>
      </c>
      <c r="CS15" s="592"/>
      <c r="CT15" s="592"/>
      <c r="CU15" s="592"/>
      <c r="CV15" s="592"/>
      <c r="CW15" s="592"/>
      <c r="CX15" s="592"/>
      <c r="CY15" s="593"/>
      <c r="CZ15" s="594">
        <v>7.6</v>
      </c>
      <c r="DA15" s="594"/>
      <c r="DB15" s="594"/>
      <c r="DC15" s="594"/>
      <c r="DD15" s="600">
        <v>222579</v>
      </c>
      <c r="DE15" s="592"/>
      <c r="DF15" s="592"/>
      <c r="DG15" s="592"/>
      <c r="DH15" s="592"/>
      <c r="DI15" s="592"/>
      <c r="DJ15" s="592"/>
      <c r="DK15" s="592"/>
      <c r="DL15" s="592"/>
      <c r="DM15" s="592"/>
      <c r="DN15" s="592"/>
      <c r="DO15" s="592"/>
      <c r="DP15" s="593"/>
      <c r="DQ15" s="600">
        <v>1717095</v>
      </c>
      <c r="DR15" s="592"/>
      <c r="DS15" s="592"/>
      <c r="DT15" s="592"/>
      <c r="DU15" s="592"/>
      <c r="DV15" s="592"/>
      <c r="DW15" s="592"/>
      <c r="DX15" s="592"/>
      <c r="DY15" s="592"/>
      <c r="DZ15" s="592"/>
      <c r="EA15" s="592"/>
      <c r="EB15" s="592"/>
      <c r="EC15" s="601"/>
    </row>
    <row r="16" spans="2:143" ht="11.25" customHeight="1">
      <c r="B16" s="588" t="s">
        <v>238</v>
      </c>
      <c r="C16" s="589"/>
      <c r="D16" s="589"/>
      <c r="E16" s="589"/>
      <c r="F16" s="589"/>
      <c r="G16" s="589"/>
      <c r="H16" s="589"/>
      <c r="I16" s="589"/>
      <c r="J16" s="589"/>
      <c r="K16" s="589"/>
      <c r="L16" s="589"/>
      <c r="M16" s="589"/>
      <c r="N16" s="589"/>
      <c r="O16" s="589"/>
      <c r="P16" s="589"/>
      <c r="Q16" s="590"/>
      <c r="R16" s="591">
        <v>10409464</v>
      </c>
      <c r="S16" s="592"/>
      <c r="T16" s="592"/>
      <c r="U16" s="592"/>
      <c r="V16" s="592"/>
      <c r="W16" s="592"/>
      <c r="X16" s="592"/>
      <c r="Y16" s="593"/>
      <c r="Z16" s="594">
        <v>36.200000000000003</v>
      </c>
      <c r="AA16" s="594"/>
      <c r="AB16" s="594"/>
      <c r="AC16" s="594"/>
      <c r="AD16" s="595">
        <v>9241354</v>
      </c>
      <c r="AE16" s="595"/>
      <c r="AF16" s="595"/>
      <c r="AG16" s="595"/>
      <c r="AH16" s="595"/>
      <c r="AI16" s="595"/>
      <c r="AJ16" s="595"/>
      <c r="AK16" s="595"/>
      <c r="AL16" s="596">
        <v>59.6</v>
      </c>
      <c r="AM16" s="597"/>
      <c r="AN16" s="597"/>
      <c r="AO16" s="598"/>
      <c r="AP16" s="588" t="s">
        <v>239</v>
      </c>
      <c r="AQ16" s="589"/>
      <c r="AR16" s="589"/>
      <c r="AS16" s="589"/>
      <c r="AT16" s="589"/>
      <c r="AU16" s="589"/>
      <c r="AV16" s="589"/>
      <c r="AW16" s="589"/>
      <c r="AX16" s="589"/>
      <c r="AY16" s="589"/>
      <c r="AZ16" s="589"/>
      <c r="BA16" s="589"/>
      <c r="BB16" s="589"/>
      <c r="BC16" s="589"/>
      <c r="BD16" s="589"/>
      <c r="BE16" s="589"/>
      <c r="BF16" s="590"/>
      <c r="BG16" s="591" t="s">
        <v>108</v>
      </c>
      <c r="BH16" s="592"/>
      <c r="BI16" s="592"/>
      <c r="BJ16" s="592"/>
      <c r="BK16" s="592"/>
      <c r="BL16" s="592"/>
      <c r="BM16" s="592"/>
      <c r="BN16" s="593"/>
      <c r="BO16" s="594" t="s">
        <v>108</v>
      </c>
      <c r="BP16" s="594"/>
      <c r="BQ16" s="594"/>
      <c r="BR16" s="594"/>
      <c r="BS16" s="600" t="s">
        <v>108</v>
      </c>
      <c r="BT16" s="592"/>
      <c r="BU16" s="592"/>
      <c r="BV16" s="592"/>
      <c r="BW16" s="592"/>
      <c r="BX16" s="592"/>
      <c r="BY16" s="592"/>
      <c r="BZ16" s="592"/>
      <c r="CA16" s="592"/>
      <c r="CB16" s="601"/>
      <c r="CD16" s="605" t="s">
        <v>240</v>
      </c>
      <c r="CE16" s="606"/>
      <c r="CF16" s="606"/>
      <c r="CG16" s="606"/>
      <c r="CH16" s="606"/>
      <c r="CI16" s="606"/>
      <c r="CJ16" s="606"/>
      <c r="CK16" s="606"/>
      <c r="CL16" s="606"/>
      <c r="CM16" s="606"/>
      <c r="CN16" s="606"/>
      <c r="CO16" s="606"/>
      <c r="CP16" s="606"/>
      <c r="CQ16" s="607"/>
      <c r="CR16" s="591">
        <v>213251</v>
      </c>
      <c r="CS16" s="592"/>
      <c r="CT16" s="592"/>
      <c r="CU16" s="592"/>
      <c r="CV16" s="592"/>
      <c r="CW16" s="592"/>
      <c r="CX16" s="592"/>
      <c r="CY16" s="593"/>
      <c r="CZ16" s="594">
        <v>0.8</v>
      </c>
      <c r="DA16" s="594"/>
      <c r="DB16" s="594"/>
      <c r="DC16" s="594"/>
      <c r="DD16" s="600" t="s">
        <v>108</v>
      </c>
      <c r="DE16" s="592"/>
      <c r="DF16" s="592"/>
      <c r="DG16" s="592"/>
      <c r="DH16" s="592"/>
      <c r="DI16" s="592"/>
      <c r="DJ16" s="592"/>
      <c r="DK16" s="592"/>
      <c r="DL16" s="592"/>
      <c r="DM16" s="592"/>
      <c r="DN16" s="592"/>
      <c r="DO16" s="592"/>
      <c r="DP16" s="593"/>
      <c r="DQ16" s="600">
        <v>21950</v>
      </c>
      <c r="DR16" s="592"/>
      <c r="DS16" s="592"/>
      <c r="DT16" s="592"/>
      <c r="DU16" s="592"/>
      <c r="DV16" s="592"/>
      <c r="DW16" s="592"/>
      <c r="DX16" s="592"/>
      <c r="DY16" s="592"/>
      <c r="DZ16" s="592"/>
      <c r="EA16" s="592"/>
      <c r="EB16" s="592"/>
      <c r="EC16" s="601"/>
    </row>
    <row r="17" spans="2:133" ht="11.25" customHeight="1">
      <c r="B17" s="588" t="s">
        <v>241</v>
      </c>
      <c r="C17" s="589"/>
      <c r="D17" s="589"/>
      <c r="E17" s="589"/>
      <c r="F17" s="589"/>
      <c r="G17" s="589"/>
      <c r="H17" s="589"/>
      <c r="I17" s="589"/>
      <c r="J17" s="589"/>
      <c r="K17" s="589"/>
      <c r="L17" s="589"/>
      <c r="M17" s="589"/>
      <c r="N17" s="589"/>
      <c r="O17" s="589"/>
      <c r="P17" s="589"/>
      <c r="Q17" s="590"/>
      <c r="R17" s="591">
        <v>9241354</v>
      </c>
      <c r="S17" s="592"/>
      <c r="T17" s="592"/>
      <c r="U17" s="592"/>
      <c r="V17" s="592"/>
      <c r="W17" s="592"/>
      <c r="X17" s="592"/>
      <c r="Y17" s="593"/>
      <c r="Z17" s="594">
        <v>32.200000000000003</v>
      </c>
      <c r="AA17" s="594"/>
      <c r="AB17" s="594"/>
      <c r="AC17" s="594"/>
      <c r="AD17" s="595">
        <v>9241354</v>
      </c>
      <c r="AE17" s="595"/>
      <c r="AF17" s="595"/>
      <c r="AG17" s="595"/>
      <c r="AH17" s="595"/>
      <c r="AI17" s="595"/>
      <c r="AJ17" s="595"/>
      <c r="AK17" s="595"/>
      <c r="AL17" s="596">
        <v>59.6</v>
      </c>
      <c r="AM17" s="597"/>
      <c r="AN17" s="597"/>
      <c r="AO17" s="598"/>
      <c r="AP17" s="588" t="s">
        <v>242</v>
      </c>
      <c r="AQ17" s="589"/>
      <c r="AR17" s="589"/>
      <c r="AS17" s="589"/>
      <c r="AT17" s="589"/>
      <c r="AU17" s="589"/>
      <c r="AV17" s="589"/>
      <c r="AW17" s="589"/>
      <c r="AX17" s="589"/>
      <c r="AY17" s="589"/>
      <c r="AZ17" s="589"/>
      <c r="BA17" s="589"/>
      <c r="BB17" s="589"/>
      <c r="BC17" s="589"/>
      <c r="BD17" s="589"/>
      <c r="BE17" s="589"/>
      <c r="BF17" s="590"/>
      <c r="BG17" s="591" t="s">
        <v>108</v>
      </c>
      <c r="BH17" s="592"/>
      <c r="BI17" s="592"/>
      <c r="BJ17" s="592"/>
      <c r="BK17" s="592"/>
      <c r="BL17" s="592"/>
      <c r="BM17" s="592"/>
      <c r="BN17" s="593"/>
      <c r="BO17" s="594" t="s">
        <v>108</v>
      </c>
      <c r="BP17" s="594"/>
      <c r="BQ17" s="594"/>
      <c r="BR17" s="594"/>
      <c r="BS17" s="600" t="s">
        <v>108</v>
      </c>
      <c r="BT17" s="592"/>
      <c r="BU17" s="592"/>
      <c r="BV17" s="592"/>
      <c r="BW17" s="592"/>
      <c r="BX17" s="592"/>
      <c r="BY17" s="592"/>
      <c r="BZ17" s="592"/>
      <c r="CA17" s="592"/>
      <c r="CB17" s="601"/>
      <c r="CD17" s="605" t="s">
        <v>243</v>
      </c>
      <c r="CE17" s="606"/>
      <c r="CF17" s="606"/>
      <c r="CG17" s="606"/>
      <c r="CH17" s="606"/>
      <c r="CI17" s="606"/>
      <c r="CJ17" s="606"/>
      <c r="CK17" s="606"/>
      <c r="CL17" s="606"/>
      <c r="CM17" s="606"/>
      <c r="CN17" s="606"/>
      <c r="CO17" s="606"/>
      <c r="CP17" s="606"/>
      <c r="CQ17" s="607"/>
      <c r="CR17" s="591">
        <v>3560853</v>
      </c>
      <c r="CS17" s="592"/>
      <c r="CT17" s="592"/>
      <c r="CU17" s="592"/>
      <c r="CV17" s="592"/>
      <c r="CW17" s="592"/>
      <c r="CX17" s="592"/>
      <c r="CY17" s="593"/>
      <c r="CZ17" s="594">
        <v>12.8</v>
      </c>
      <c r="DA17" s="594"/>
      <c r="DB17" s="594"/>
      <c r="DC17" s="594"/>
      <c r="DD17" s="600" t="s">
        <v>108</v>
      </c>
      <c r="DE17" s="592"/>
      <c r="DF17" s="592"/>
      <c r="DG17" s="592"/>
      <c r="DH17" s="592"/>
      <c r="DI17" s="592"/>
      <c r="DJ17" s="592"/>
      <c r="DK17" s="592"/>
      <c r="DL17" s="592"/>
      <c r="DM17" s="592"/>
      <c r="DN17" s="592"/>
      <c r="DO17" s="592"/>
      <c r="DP17" s="593"/>
      <c r="DQ17" s="600">
        <v>3414189</v>
      </c>
      <c r="DR17" s="592"/>
      <c r="DS17" s="592"/>
      <c r="DT17" s="592"/>
      <c r="DU17" s="592"/>
      <c r="DV17" s="592"/>
      <c r="DW17" s="592"/>
      <c r="DX17" s="592"/>
      <c r="DY17" s="592"/>
      <c r="DZ17" s="592"/>
      <c r="EA17" s="592"/>
      <c r="EB17" s="592"/>
      <c r="EC17" s="601"/>
    </row>
    <row r="18" spans="2:133" ht="11.25" customHeight="1">
      <c r="B18" s="588" t="s">
        <v>244</v>
      </c>
      <c r="C18" s="589"/>
      <c r="D18" s="589"/>
      <c r="E18" s="589"/>
      <c r="F18" s="589"/>
      <c r="G18" s="589"/>
      <c r="H18" s="589"/>
      <c r="I18" s="589"/>
      <c r="J18" s="589"/>
      <c r="K18" s="589"/>
      <c r="L18" s="589"/>
      <c r="M18" s="589"/>
      <c r="N18" s="589"/>
      <c r="O18" s="589"/>
      <c r="P18" s="589"/>
      <c r="Q18" s="590"/>
      <c r="R18" s="591">
        <v>1168107</v>
      </c>
      <c r="S18" s="592"/>
      <c r="T18" s="592"/>
      <c r="U18" s="592"/>
      <c r="V18" s="592"/>
      <c r="W18" s="592"/>
      <c r="X18" s="592"/>
      <c r="Y18" s="593"/>
      <c r="Z18" s="594">
        <v>4.0999999999999996</v>
      </c>
      <c r="AA18" s="594"/>
      <c r="AB18" s="594"/>
      <c r="AC18" s="594"/>
      <c r="AD18" s="595" t="s">
        <v>108</v>
      </c>
      <c r="AE18" s="595"/>
      <c r="AF18" s="595"/>
      <c r="AG18" s="595"/>
      <c r="AH18" s="595"/>
      <c r="AI18" s="595"/>
      <c r="AJ18" s="595"/>
      <c r="AK18" s="595"/>
      <c r="AL18" s="596" t="s">
        <v>108</v>
      </c>
      <c r="AM18" s="597"/>
      <c r="AN18" s="597"/>
      <c r="AO18" s="598"/>
      <c r="AP18" s="588" t="s">
        <v>245</v>
      </c>
      <c r="AQ18" s="589"/>
      <c r="AR18" s="589"/>
      <c r="AS18" s="589"/>
      <c r="AT18" s="589"/>
      <c r="AU18" s="589"/>
      <c r="AV18" s="589"/>
      <c r="AW18" s="589"/>
      <c r="AX18" s="589"/>
      <c r="AY18" s="589"/>
      <c r="AZ18" s="589"/>
      <c r="BA18" s="589"/>
      <c r="BB18" s="589"/>
      <c r="BC18" s="589"/>
      <c r="BD18" s="589"/>
      <c r="BE18" s="589"/>
      <c r="BF18" s="590"/>
      <c r="BG18" s="591" t="s">
        <v>108</v>
      </c>
      <c r="BH18" s="592"/>
      <c r="BI18" s="592"/>
      <c r="BJ18" s="592"/>
      <c r="BK18" s="592"/>
      <c r="BL18" s="592"/>
      <c r="BM18" s="592"/>
      <c r="BN18" s="593"/>
      <c r="BO18" s="594" t="s">
        <v>108</v>
      </c>
      <c r="BP18" s="594"/>
      <c r="BQ18" s="594"/>
      <c r="BR18" s="594"/>
      <c r="BS18" s="600" t="s">
        <v>108</v>
      </c>
      <c r="BT18" s="592"/>
      <c r="BU18" s="592"/>
      <c r="BV18" s="592"/>
      <c r="BW18" s="592"/>
      <c r="BX18" s="592"/>
      <c r="BY18" s="592"/>
      <c r="BZ18" s="592"/>
      <c r="CA18" s="592"/>
      <c r="CB18" s="601"/>
      <c r="CD18" s="605" t="s">
        <v>246</v>
      </c>
      <c r="CE18" s="606"/>
      <c r="CF18" s="606"/>
      <c r="CG18" s="606"/>
      <c r="CH18" s="606"/>
      <c r="CI18" s="606"/>
      <c r="CJ18" s="606"/>
      <c r="CK18" s="606"/>
      <c r="CL18" s="606"/>
      <c r="CM18" s="606"/>
      <c r="CN18" s="606"/>
      <c r="CO18" s="606"/>
      <c r="CP18" s="606"/>
      <c r="CQ18" s="607"/>
      <c r="CR18" s="591">
        <v>203471</v>
      </c>
      <c r="CS18" s="592"/>
      <c r="CT18" s="592"/>
      <c r="CU18" s="592"/>
      <c r="CV18" s="592"/>
      <c r="CW18" s="592"/>
      <c r="CX18" s="592"/>
      <c r="CY18" s="593"/>
      <c r="CZ18" s="594">
        <v>0.7</v>
      </c>
      <c r="DA18" s="594"/>
      <c r="DB18" s="594"/>
      <c r="DC18" s="594"/>
      <c r="DD18" s="600">
        <v>203471</v>
      </c>
      <c r="DE18" s="592"/>
      <c r="DF18" s="592"/>
      <c r="DG18" s="592"/>
      <c r="DH18" s="592"/>
      <c r="DI18" s="592"/>
      <c r="DJ18" s="592"/>
      <c r="DK18" s="592"/>
      <c r="DL18" s="592"/>
      <c r="DM18" s="592"/>
      <c r="DN18" s="592"/>
      <c r="DO18" s="592"/>
      <c r="DP18" s="593"/>
      <c r="DQ18" s="600" t="s">
        <v>108</v>
      </c>
      <c r="DR18" s="592"/>
      <c r="DS18" s="592"/>
      <c r="DT18" s="592"/>
      <c r="DU18" s="592"/>
      <c r="DV18" s="592"/>
      <c r="DW18" s="592"/>
      <c r="DX18" s="592"/>
      <c r="DY18" s="592"/>
      <c r="DZ18" s="592"/>
      <c r="EA18" s="592"/>
      <c r="EB18" s="592"/>
      <c r="EC18" s="601"/>
    </row>
    <row r="19" spans="2:133" ht="11.25" customHeight="1">
      <c r="B19" s="588" t="s">
        <v>247</v>
      </c>
      <c r="C19" s="589"/>
      <c r="D19" s="589"/>
      <c r="E19" s="589"/>
      <c r="F19" s="589"/>
      <c r="G19" s="589"/>
      <c r="H19" s="589"/>
      <c r="I19" s="589"/>
      <c r="J19" s="589"/>
      <c r="K19" s="589"/>
      <c r="L19" s="589"/>
      <c r="M19" s="589"/>
      <c r="N19" s="589"/>
      <c r="O19" s="589"/>
      <c r="P19" s="589"/>
      <c r="Q19" s="590"/>
      <c r="R19" s="591">
        <v>3</v>
      </c>
      <c r="S19" s="592"/>
      <c r="T19" s="592"/>
      <c r="U19" s="592"/>
      <c r="V19" s="592"/>
      <c r="W19" s="592"/>
      <c r="X19" s="592"/>
      <c r="Y19" s="593"/>
      <c r="Z19" s="594">
        <v>0</v>
      </c>
      <c r="AA19" s="594"/>
      <c r="AB19" s="594"/>
      <c r="AC19" s="594"/>
      <c r="AD19" s="595" t="s">
        <v>108</v>
      </c>
      <c r="AE19" s="595"/>
      <c r="AF19" s="595"/>
      <c r="AG19" s="595"/>
      <c r="AH19" s="595"/>
      <c r="AI19" s="595"/>
      <c r="AJ19" s="595"/>
      <c r="AK19" s="595"/>
      <c r="AL19" s="596" t="s">
        <v>108</v>
      </c>
      <c r="AM19" s="597"/>
      <c r="AN19" s="597"/>
      <c r="AO19" s="598"/>
      <c r="AP19" s="588" t="s">
        <v>248</v>
      </c>
      <c r="AQ19" s="589"/>
      <c r="AR19" s="589"/>
      <c r="AS19" s="589"/>
      <c r="AT19" s="589"/>
      <c r="AU19" s="589"/>
      <c r="AV19" s="589"/>
      <c r="AW19" s="589"/>
      <c r="AX19" s="589"/>
      <c r="AY19" s="589"/>
      <c r="AZ19" s="589"/>
      <c r="BA19" s="589"/>
      <c r="BB19" s="589"/>
      <c r="BC19" s="589"/>
      <c r="BD19" s="589"/>
      <c r="BE19" s="589"/>
      <c r="BF19" s="590"/>
      <c r="BG19" s="591">
        <v>11623</v>
      </c>
      <c r="BH19" s="592"/>
      <c r="BI19" s="592"/>
      <c r="BJ19" s="592"/>
      <c r="BK19" s="592"/>
      <c r="BL19" s="592"/>
      <c r="BM19" s="592"/>
      <c r="BN19" s="593"/>
      <c r="BO19" s="594">
        <v>0.2</v>
      </c>
      <c r="BP19" s="594"/>
      <c r="BQ19" s="594"/>
      <c r="BR19" s="594"/>
      <c r="BS19" s="600" t="s">
        <v>108</v>
      </c>
      <c r="BT19" s="592"/>
      <c r="BU19" s="592"/>
      <c r="BV19" s="592"/>
      <c r="BW19" s="592"/>
      <c r="BX19" s="592"/>
      <c r="BY19" s="592"/>
      <c r="BZ19" s="592"/>
      <c r="CA19" s="592"/>
      <c r="CB19" s="601"/>
      <c r="CD19" s="605" t="s">
        <v>249</v>
      </c>
      <c r="CE19" s="606"/>
      <c r="CF19" s="606"/>
      <c r="CG19" s="606"/>
      <c r="CH19" s="606"/>
      <c r="CI19" s="606"/>
      <c r="CJ19" s="606"/>
      <c r="CK19" s="606"/>
      <c r="CL19" s="606"/>
      <c r="CM19" s="606"/>
      <c r="CN19" s="606"/>
      <c r="CO19" s="606"/>
      <c r="CP19" s="606"/>
      <c r="CQ19" s="607"/>
      <c r="CR19" s="591" t="s">
        <v>108</v>
      </c>
      <c r="CS19" s="592"/>
      <c r="CT19" s="592"/>
      <c r="CU19" s="592"/>
      <c r="CV19" s="592"/>
      <c r="CW19" s="592"/>
      <c r="CX19" s="592"/>
      <c r="CY19" s="593"/>
      <c r="CZ19" s="594" t="s">
        <v>108</v>
      </c>
      <c r="DA19" s="594"/>
      <c r="DB19" s="594"/>
      <c r="DC19" s="594"/>
      <c r="DD19" s="600" t="s">
        <v>108</v>
      </c>
      <c r="DE19" s="592"/>
      <c r="DF19" s="592"/>
      <c r="DG19" s="592"/>
      <c r="DH19" s="592"/>
      <c r="DI19" s="592"/>
      <c r="DJ19" s="592"/>
      <c r="DK19" s="592"/>
      <c r="DL19" s="592"/>
      <c r="DM19" s="592"/>
      <c r="DN19" s="592"/>
      <c r="DO19" s="592"/>
      <c r="DP19" s="593"/>
      <c r="DQ19" s="600" t="s">
        <v>108</v>
      </c>
      <c r="DR19" s="592"/>
      <c r="DS19" s="592"/>
      <c r="DT19" s="592"/>
      <c r="DU19" s="592"/>
      <c r="DV19" s="592"/>
      <c r="DW19" s="592"/>
      <c r="DX19" s="592"/>
      <c r="DY19" s="592"/>
      <c r="DZ19" s="592"/>
      <c r="EA19" s="592"/>
      <c r="EB19" s="592"/>
      <c r="EC19" s="601"/>
    </row>
    <row r="20" spans="2:133" ht="11.25" customHeight="1">
      <c r="B20" s="588" t="s">
        <v>250</v>
      </c>
      <c r="C20" s="589"/>
      <c r="D20" s="589"/>
      <c r="E20" s="589"/>
      <c r="F20" s="589"/>
      <c r="G20" s="589"/>
      <c r="H20" s="589"/>
      <c r="I20" s="589"/>
      <c r="J20" s="589"/>
      <c r="K20" s="589"/>
      <c r="L20" s="589"/>
      <c r="M20" s="589"/>
      <c r="N20" s="589"/>
      <c r="O20" s="589"/>
      <c r="P20" s="589"/>
      <c r="Q20" s="590"/>
      <c r="R20" s="591">
        <v>16557115</v>
      </c>
      <c r="S20" s="592"/>
      <c r="T20" s="592"/>
      <c r="U20" s="592"/>
      <c r="V20" s="592"/>
      <c r="W20" s="592"/>
      <c r="X20" s="592"/>
      <c r="Y20" s="593"/>
      <c r="Z20" s="594">
        <v>57.6</v>
      </c>
      <c r="AA20" s="594"/>
      <c r="AB20" s="594"/>
      <c r="AC20" s="594"/>
      <c r="AD20" s="595">
        <v>15389005</v>
      </c>
      <c r="AE20" s="595"/>
      <c r="AF20" s="595"/>
      <c r="AG20" s="595"/>
      <c r="AH20" s="595"/>
      <c r="AI20" s="595"/>
      <c r="AJ20" s="595"/>
      <c r="AK20" s="595"/>
      <c r="AL20" s="596">
        <v>99.2</v>
      </c>
      <c r="AM20" s="597"/>
      <c r="AN20" s="597"/>
      <c r="AO20" s="598"/>
      <c r="AP20" s="588" t="s">
        <v>251</v>
      </c>
      <c r="AQ20" s="589"/>
      <c r="AR20" s="589"/>
      <c r="AS20" s="589"/>
      <c r="AT20" s="589"/>
      <c r="AU20" s="589"/>
      <c r="AV20" s="589"/>
      <c r="AW20" s="589"/>
      <c r="AX20" s="589"/>
      <c r="AY20" s="589"/>
      <c r="AZ20" s="589"/>
      <c r="BA20" s="589"/>
      <c r="BB20" s="589"/>
      <c r="BC20" s="589"/>
      <c r="BD20" s="589"/>
      <c r="BE20" s="589"/>
      <c r="BF20" s="590"/>
      <c r="BG20" s="591">
        <v>11623</v>
      </c>
      <c r="BH20" s="592"/>
      <c r="BI20" s="592"/>
      <c r="BJ20" s="592"/>
      <c r="BK20" s="592"/>
      <c r="BL20" s="592"/>
      <c r="BM20" s="592"/>
      <c r="BN20" s="593"/>
      <c r="BO20" s="594">
        <v>0.2</v>
      </c>
      <c r="BP20" s="594"/>
      <c r="BQ20" s="594"/>
      <c r="BR20" s="594"/>
      <c r="BS20" s="600" t="s">
        <v>108</v>
      </c>
      <c r="BT20" s="592"/>
      <c r="BU20" s="592"/>
      <c r="BV20" s="592"/>
      <c r="BW20" s="592"/>
      <c r="BX20" s="592"/>
      <c r="BY20" s="592"/>
      <c r="BZ20" s="592"/>
      <c r="CA20" s="592"/>
      <c r="CB20" s="601"/>
      <c r="CD20" s="605" t="s">
        <v>252</v>
      </c>
      <c r="CE20" s="606"/>
      <c r="CF20" s="606"/>
      <c r="CG20" s="606"/>
      <c r="CH20" s="606"/>
      <c r="CI20" s="606"/>
      <c r="CJ20" s="606"/>
      <c r="CK20" s="606"/>
      <c r="CL20" s="606"/>
      <c r="CM20" s="606"/>
      <c r="CN20" s="606"/>
      <c r="CO20" s="606"/>
      <c r="CP20" s="606"/>
      <c r="CQ20" s="607"/>
      <c r="CR20" s="591">
        <v>27905308</v>
      </c>
      <c r="CS20" s="592"/>
      <c r="CT20" s="592"/>
      <c r="CU20" s="592"/>
      <c r="CV20" s="592"/>
      <c r="CW20" s="592"/>
      <c r="CX20" s="592"/>
      <c r="CY20" s="593"/>
      <c r="CZ20" s="594">
        <v>100</v>
      </c>
      <c r="DA20" s="594"/>
      <c r="DB20" s="594"/>
      <c r="DC20" s="594"/>
      <c r="DD20" s="600">
        <v>3954342</v>
      </c>
      <c r="DE20" s="592"/>
      <c r="DF20" s="592"/>
      <c r="DG20" s="592"/>
      <c r="DH20" s="592"/>
      <c r="DI20" s="592"/>
      <c r="DJ20" s="592"/>
      <c r="DK20" s="592"/>
      <c r="DL20" s="592"/>
      <c r="DM20" s="592"/>
      <c r="DN20" s="592"/>
      <c r="DO20" s="592"/>
      <c r="DP20" s="593"/>
      <c r="DQ20" s="600">
        <v>18485750</v>
      </c>
      <c r="DR20" s="592"/>
      <c r="DS20" s="592"/>
      <c r="DT20" s="592"/>
      <c r="DU20" s="592"/>
      <c r="DV20" s="592"/>
      <c r="DW20" s="592"/>
      <c r="DX20" s="592"/>
      <c r="DY20" s="592"/>
      <c r="DZ20" s="592"/>
      <c r="EA20" s="592"/>
      <c r="EB20" s="592"/>
      <c r="EC20" s="601"/>
    </row>
    <row r="21" spans="2:133" ht="11.25" customHeight="1">
      <c r="B21" s="588" t="s">
        <v>253</v>
      </c>
      <c r="C21" s="589"/>
      <c r="D21" s="589"/>
      <c r="E21" s="589"/>
      <c r="F21" s="589"/>
      <c r="G21" s="589"/>
      <c r="H21" s="589"/>
      <c r="I21" s="589"/>
      <c r="J21" s="589"/>
      <c r="K21" s="589"/>
      <c r="L21" s="589"/>
      <c r="M21" s="589"/>
      <c r="N21" s="589"/>
      <c r="O21" s="589"/>
      <c r="P21" s="589"/>
      <c r="Q21" s="590"/>
      <c r="R21" s="591">
        <v>10902</v>
      </c>
      <c r="S21" s="592"/>
      <c r="T21" s="592"/>
      <c r="U21" s="592"/>
      <c r="V21" s="592"/>
      <c r="W21" s="592"/>
      <c r="X21" s="592"/>
      <c r="Y21" s="593"/>
      <c r="Z21" s="594">
        <v>0</v>
      </c>
      <c r="AA21" s="594"/>
      <c r="AB21" s="594"/>
      <c r="AC21" s="594"/>
      <c r="AD21" s="595">
        <v>10902</v>
      </c>
      <c r="AE21" s="595"/>
      <c r="AF21" s="595"/>
      <c r="AG21" s="595"/>
      <c r="AH21" s="595"/>
      <c r="AI21" s="595"/>
      <c r="AJ21" s="595"/>
      <c r="AK21" s="595"/>
      <c r="AL21" s="596">
        <v>0.1</v>
      </c>
      <c r="AM21" s="597"/>
      <c r="AN21" s="597"/>
      <c r="AO21" s="598"/>
      <c r="AP21" s="608" t="s">
        <v>254</v>
      </c>
      <c r="AQ21" s="609"/>
      <c r="AR21" s="609"/>
      <c r="AS21" s="609"/>
      <c r="AT21" s="609"/>
      <c r="AU21" s="609"/>
      <c r="AV21" s="609"/>
      <c r="AW21" s="609"/>
      <c r="AX21" s="609"/>
      <c r="AY21" s="609"/>
      <c r="AZ21" s="609"/>
      <c r="BA21" s="609"/>
      <c r="BB21" s="609"/>
      <c r="BC21" s="609"/>
      <c r="BD21" s="609"/>
      <c r="BE21" s="609"/>
      <c r="BF21" s="610"/>
      <c r="BG21" s="591">
        <v>11623</v>
      </c>
      <c r="BH21" s="592"/>
      <c r="BI21" s="592"/>
      <c r="BJ21" s="592"/>
      <c r="BK21" s="592"/>
      <c r="BL21" s="592"/>
      <c r="BM21" s="592"/>
      <c r="BN21" s="593"/>
      <c r="BO21" s="594">
        <v>0.2</v>
      </c>
      <c r="BP21" s="594"/>
      <c r="BQ21" s="594"/>
      <c r="BR21" s="594"/>
      <c r="BS21" s="600" t="s">
        <v>108</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255</v>
      </c>
      <c r="C22" s="589"/>
      <c r="D22" s="589"/>
      <c r="E22" s="589"/>
      <c r="F22" s="589"/>
      <c r="G22" s="589"/>
      <c r="H22" s="589"/>
      <c r="I22" s="589"/>
      <c r="J22" s="589"/>
      <c r="K22" s="589"/>
      <c r="L22" s="589"/>
      <c r="M22" s="589"/>
      <c r="N22" s="589"/>
      <c r="O22" s="589"/>
      <c r="P22" s="589"/>
      <c r="Q22" s="590"/>
      <c r="R22" s="591">
        <v>269700</v>
      </c>
      <c r="S22" s="592"/>
      <c r="T22" s="592"/>
      <c r="U22" s="592"/>
      <c r="V22" s="592"/>
      <c r="W22" s="592"/>
      <c r="X22" s="592"/>
      <c r="Y22" s="593"/>
      <c r="Z22" s="594">
        <v>0.9</v>
      </c>
      <c r="AA22" s="594"/>
      <c r="AB22" s="594"/>
      <c r="AC22" s="594"/>
      <c r="AD22" s="595" t="s">
        <v>108</v>
      </c>
      <c r="AE22" s="595"/>
      <c r="AF22" s="595"/>
      <c r="AG22" s="595"/>
      <c r="AH22" s="595"/>
      <c r="AI22" s="595"/>
      <c r="AJ22" s="595"/>
      <c r="AK22" s="595"/>
      <c r="AL22" s="596" t="s">
        <v>108</v>
      </c>
      <c r="AM22" s="597"/>
      <c r="AN22" s="597"/>
      <c r="AO22" s="598"/>
      <c r="AP22" s="608" t="s">
        <v>256</v>
      </c>
      <c r="AQ22" s="609"/>
      <c r="AR22" s="609"/>
      <c r="AS22" s="609"/>
      <c r="AT22" s="609"/>
      <c r="AU22" s="609"/>
      <c r="AV22" s="609"/>
      <c r="AW22" s="609"/>
      <c r="AX22" s="609"/>
      <c r="AY22" s="609"/>
      <c r="AZ22" s="609"/>
      <c r="BA22" s="609"/>
      <c r="BB22" s="609"/>
      <c r="BC22" s="609"/>
      <c r="BD22" s="609"/>
      <c r="BE22" s="609"/>
      <c r="BF22" s="610"/>
      <c r="BG22" s="591" t="s">
        <v>108</v>
      </c>
      <c r="BH22" s="592"/>
      <c r="BI22" s="592"/>
      <c r="BJ22" s="592"/>
      <c r="BK22" s="592"/>
      <c r="BL22" s="592"/>
      <c r="BM22" s="592"/>
      <c r="BN22" s="593"/>
      <c r="BO22" s="594" t="s">
        <v>108</v>
      </c>
      <c r="BP22" s="594"/>
      <c r="BQ22" s="594"/>
      <c r="BR22" s="594"/>
      <c r="BS22" s="600" t="s">
        <v>108</v>
      </c>
      <c r="BT22" s="592"/>
      <c r="BU22" s="592"/>
      <c r="BV22" s="592"/>
      <c r="BW22" s="592"/>
      <c r="BX22" s="592"/>
      <c r="BY22" s="592"/>
      <c r="BZ22" s="592"/>
      <c r="CA22" s="592"/>
      <c r="CB22" s="601"/>
      <c r="CD22" s="573" t="s">
        <v>257</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258</v>
      </c>
      <c r="C23" s="589"/>
      <c r="D23" s="589"/>
      <c r="E23" s="589"/>
      <c r="F23" s="589"/>
      <c r="G23" s="589"/>
      <c r="H23" s="589"/>
      <c r="I23" s="589"/>
      <c r="J23" s="589"/>
      <c r="K23" s="589"/>
      <c r="L23" s="589"/>
      <c r="M23" s="589"/>
      <c r="N23" s="589"/>
      <c r="O23" s="589"/>
      <c r="P23" s="589"/>
      <c r="Q23" s="590"/>
      <c r="R23" s="591">
        <v>458497</v>
      </c>
      <c r="S23" s="592"/>
      <c r="T23" s="592"/>
      <c r="U23" s="592"/>
      <c r="V23" s="592"/>
      <c r="W23" s="592"/>
      <c r="X23" s="592"/>
      <c r="Y23" s="593"/>
      <c r="Z23" s="594">
        <v>1.6</v>
      </c>
      <c r="AA23" s="594"/>
      <c r="AB23" s="594"/>
      <c r="AC23" s="594"/>
      <c r="AD23" s="595">
        <v>13780</v>
      </c>
      <c r="AE23" s="595"/>
      <c r="AF23" s="595"/>
      <c r="AG23" s="595"/>
      <c r="AH23" s="595"/>
      <c r="AI23" s="595"/>
      <c r="AJ23" s="595"/>
      <c r="AK23" s="595"/>
      <c r="AL23" s="596">
        <v>0.1</v>
      </c>
      <c r="AM23" s="597"/>
      <c r="AN23" s="597"/>
      <c r="AO23" s="598"/>
      <c r="AP23" s="608" t="s">
        <v>259</v>
      </c>
      <c r="AQ23" s="609"/>
      <c r="AR23" s="609"/>
      <c r="AS23" s="609"/>
      <c r="AT23" s="609"/>
      <c r="AU23" s="609"/>
      <c r="AV23" s="609"/>
      <c r="AW23" s="609"/>
      <c r="AX23" s="609"/>
      <c r="AY23" s="609"/>
      <c r="AZ23" s="609"/>
      <c r="BA23" s="609"/>
      <c r="BB23" s="609"/>
      <c r="BC23" s="609"/>
      <c r="BD23" s="609"/>
      <c r="BE23" s="609"/>
      <c r="BF23" s="610"/>
      <c r="BG23" s="591" t="s">
        <v>108</v>
      </c>
      <c r="BH23" s="592"/>
      <c r="BI23" s="592"/>
      <c r="BJ23" s="592"/>
      <c r="BK23" s="592"/>
      <c r="BL23" s="592"/>
      <c r="BM23" s="592"/>
      <c r="BN23" s="593"/>
      <c r="BO23" s="594" t="s">
        <v>108</v>
      </c>
      <c r="BP23" s="594"/>
      <c r="BQ23" s="594"/>
      <c r="BR23" s="594"/>
      <c r="BS23" s="600" t="s">
        <v>108</v>
      </c>
      <c r="BT23" s="592"/>
      <c r="BU23" s="592"/>
      <c r="BV23" s="592"/>
      <c r="BW23" s="592"/>
      <c r="BX23" s="592"/>
      <c r="BY23" s="592"/>
      <c r="BZ23" s="592"/>
      <c r="CA23" s="592"/>
      <c r="CB23" s="601"/>
      <c r="CD23" s="573" t="s">
        <v>199</v>
      </c>
      <c r="CE23" s="574"/>
      <c r="CF23" s="574"/>
      <c r="CG23" s="574"/>
      <c r="CH23" s="574"/>
      <c r="CI23" s="574"/>
      <c r="CJ23" s="574"/>
      <c r="CK23" s="574"/>
      <c r="CL23" s="574"/>
      <c r="CM23" s="574"/>
      <c r="CN23" s="574"/>
      <c r="CO23" s="574"/>
      <c r="CP23" s="574"/>
      <c r="CQ23" s="575"/>
      <c r="CR23" s="573" t="s">
        <v>260</v>
      </c>
      <c r="CS23" s="574"/>
      <c r="CT23" s="574"/>
      <c r="CU23" s="574"/>
      <c r="CV23" s="574"/>
      <c r="CW23" s="574"/>
      <c r="CX23" s="574"/>
      <c r="CY23" s="575"/>
      <c r="CZ23" s="573" t="s">
        <v>261</v>
      </c>
      <c r="DA23" s="574"/>
      <c r="DB23" s="574"/>
      <c r="DC23" s="575"/>
      <c r="DD23" s="573" t="s">
        <v>262</v>
      </c>
      <c r="DE23" s="574"/>
      <c r="DF23" s="574"/>
      <c r="DG23" s="574"/>
      <c r="DH23" s="574"/>
      <c r="DI23" s="574"/>
      <c r="DJ23" s="574"/>
      <c r="DK23" s="575"/>
      <c r="DL23" s="614" t="s">
        <v>263</v>
      </c>
      <c r="DM23" s="615"/>
      <c r="DN23" s="615"/>
      <c r="DO23" s="615"/>
      <c r="DP23" s="615"/>
      <c r="DQ23" s="615"/>
      <c r="DR23" s="615"/>
      <c r="DS23" s="615"/>
      <c r="DT23" s="615"/>
      <c r="DU23" s="615"/>
      <c r="DV23" s="616"/>
      <c r="DW23" s="573" t="s">
        <v>264</v>
      </c>
      <c r="DX23" s="574"/>
      <c r="DY23" s="574"/>
      <c r="DZ23" s="574"/>
      <c r="EA23" s="574"/>
      <c r="EB23" s="574"/>
      <c r="EC23" s="575"/>
    </row>
    <row r="24" spans="2:133" ht="11.25" customHeight="1">
      <c r="B24" s="588" t="s">
        <v>265</v>
      </c>
      <c r="C24" s="589"/>
      <c r="D24" s="589"/>
      <c r="E24" s="589"/>
      <c r="F24" s="589"/>
      <c r="G24" s="589"/>
      <c r="H24" s="589"/>
      <c r="I24" s="589"/>
      <c r="J24" s="589"/>
      <c r="K24" s="589"/>
      <c r="L24" s="589"/>
      <c r="M24" s="589"/>
      <c r="N24" s="589"/>
      <c r="O24" s="589"/>
      <c r="P24" s="589"/>
      <c r="Q24" s="590"/>
      <c r="R24" s="591">
        <v>153593</v>
      </c>
      <c r="S24" s="592"/>
      <c r="T24" s="592"/>
      <c r="U24" s="592"/>
      <c r="V24" s="592"/>
      <c r="W24" s="592"/>
      <c r="X24" s="592"/>
      <c r="Y24" s="593"/>
      <c r="Z24" s="594">
        <v>0.5</v>
      </c>
      <c r="AA24" s="594"/>
      <c r="AB24" s="594"/>
      <c r="AC24" s="594"/>
      <c r="AD24" s="595" t="s">
        <v>108</v>
      </c>
      <c r="AE24" s="595"/>
      <c r="AF24" s="595"/>
      <c r="AG24" s="595"/>
      <c r="AH24" s="595"/>
      <c r="AI24" s="595"/>
      <c r="AJ24" s="595"/>
      <c r="AK24" s="595"/>
      <c r="AL24" s="596" t="s">
        <v>108</v>
      </c>
      <c r="AM24" s="597"/>
      <c r="AN24" s="597"/>
      <c r="AO24" s="598"/>
      <c r="AP24" s="608" t="s">
        <v>266</v>
      </c>
      <c r="AQ24" s="609"/>
      <c r="AR24" s="609"/>
      <c r="AS24" s="609"/>
      <c r="AT24" s="609"/>
      <c r="AU24" s="609"/>
      <c r="AV24" s="609"/>
      <c r="AW24" s="609"/>
      <c r="AX24" s="609"/>
      <c r="AY24" s="609"/>
      <c r="AZ24" s="609"/>
      <c r="BA24" s="609"/>
      <c r="BB24" s="609"/>
      <c r="BC24" s="609"/>
      <c r="BD24" s="609"/>
      <c r="BE24" s="609"/>
      <c r="BF24" s="610"/>
      <c r="BG24" s="591" t="s">
        <v>108</v>
      </c>
      <c r="BH24" s="592"/>
      <c r="BI24" s="592"/>
      <c r="BJ24" s="592"/>
      <c r="BK24" s="592"/>
      <c r="BL24" s="592"/>
      <c r="BM24" s="592"/>
      <c r="BN24" s="593"/>
      <c r="BO24" s="594" t="s">
        <v>108</v>
      </c>
      <c r="BP24" s="594"/>
      <c r="BQ24" s="594"/>
      <c r="BR24" s="594"/>
      <c r="BS24" s="600" t="s">
        <v>108</v>
      </c>
      <c r="BT24" s="592"/>
      <c r="BU24" s="592"/>
      <c r="BV24" s="592"/>
      <c r="BW24" s="592"/>
      <c r="BX24" s="592"/>
      <c r="BY24" s="592"/>
      <c r="BZ24" s="592"/>
      <c r="CA24" s="592"/>
      <c r="CB24" s="601"/>
      <c r="CD24" s="602" t="s">
        <v>267</v>
      </c>
      <c r="CE24" s="603"/>
      <c r="CF24" s="603"/>
      <c r="CG24" s="603"/>
      <c r="CH24" s="603"/>
      <c r="CI24" s="603"/>
      <c r="CJ24" s="603"/>
      <c r="CK24" s="603"/>
      <c r="CL24" s="603"/>
      <c r="CM24" s="603"/>
      <c r="CN24" s="603"/>
      <c r="CO24" s="603"/>
      <c r="CP24" s="603"/>
      <c r="CQ24" s="604"/>
      <c r="CR24" s="580">
        <v>13868403</v>
      </c>
      <c r="CS24" s="581"/>
      <c r="CT24" s="581"/>
      <c r="CU24" s="581"/>
      <c r="CV24" s="581"/>
      <c r="CW24" s="581"/>
      <c r="CX24" s="581"/>
      <c r="CY24" s="582"/>
      <c r="CZ24" s="618">
        <v>49.7</v>
      </c>
      <c r="DA24" s="619"/>
      <c r="DB24" s="619"/>
      <c r="DC24" s="620"/>
      <c r="DD24" s="617">
        <v>9921730</v>
      </c>
      <c r="DE24" s="581"/>
      <c r="DF24" s="581"/>
      <c r="DG24" s="581"/>
      <c r="DH24" s="581"/>
      <c r="DI24" s="581"/>
      <c r="DJ24" s="581"/>
      <c r="DK24" s="582"/>
      <c r="DL24" s="617">
        <v>9729931</v>
      </c>
      <c r="DM24" s="581"/>
      <c r="DN24" s="581"/>
      <c r="DO24" s="581"/>
      <c r="DP24" s="581"/>
      <c r="DQ24" s="581"/>
      <c r="DR24" s="581"/>
      <c r="DS24" s="581"/>
      <c r="DT24" s="581"/>
      <c r="DU24" s="581"/>
      <c r="DV24" s="582"/>
      <c r="DW24" s="585">
        <v>58.8</v>
      </c>
      <c r="DX24" s="586"/>
      <c r="DY24" s="586"/>
      <c r="DZ24" s="586"/>
      <c r="EA24" s="586"/>
      <c r="EB24" s="586"/>
      <c r="EC24" s="587"/>
    </row>
    <row r="25" spans="2:133" ht="11.25" customHeight="1">
      <c r="B25" s="588" t="s">
        <v>268</v>
      </c>
      <c r="C25" s="589"/>
      <c r="D25" s="589"/>
      <c r="E25" s="589"/>
      <c r="F25" s="589"/>
      <c r="G25" s="589"/>
      <c r="H25" s="589"/>
      <c r="I25" s="589"/>
      <c r="J25" s="589"/>
      <c r="K25" s="589"/>
      <c r="L25" s="589"/>
      <c r="M25" s="589"/>
      <c r="N25" s="589"/>
      <c r="O25" s="589"/>
      <c r="P25" s="589"/>
      <c r="Q25" s="590"/>
      <c r="R25" s="591">
        <v>3594761</v>
      </c>
      <c r="S25" s="592"/>
      <c r="T25" s="592"/>
      <c r="U25" s="592"/>
      <c r="V25" s="592"/>
      <c r="W25" s="592"/>
      <c r="X25" s="592"/>
      <c r="Y25" s="593"/>
      <c r="Z25" s="594">
        <v>12.5</v>
      </c>
      <c r="AA25" s="594"/>
      <c r="AB25" s="594"/>
      <c r="AC25" s="594"/>
      <c r="AD25" s="595" t="s">
        <v>108</v>
      </c>
      <c r="AE25" s="595"/>
      <c r="AF25" s="595"/>
      <c r="AG25" s="595"/>
      <c r="AH25" s="595"/>
      <c r="AI25" s="595"/>
      <c r="AJ25" s="595"/>
      <c r="AK25" s="595"/>
      <c r="AL25" s="596" t="s">
        <v>108</v>
      </c>
      <c r="AM25" s="597"/>
      <c r="AN25" s="597"/>
      <c r="AO25" s="598"/>
      <c r="AP25" s="608" t="s">
        <v>269</v>
      </c>
      <c r="AQ25" s="609"/>
      <c r="AR25" s="609"/>
      <c r="AS25" s="609"/>
      <c r="AT25" s="609"/>
      <c r="AU25" s="609"/>
      <c r="AV25" s="609"/>
      <c r="AW25" s="609"/>
      <c r="AX25" s="609"/>
      <c r="AY25" s="609"/>
      <c r="AZ25" s="609"/>
      <c r="BA25" s="609"/>
      <c r="BB25" s="609"/>
      <c r="BC25" s="609"/>
      <c r="BD25" s="609"/>
      <c r="BE25" s="609"/>
      <c r="BF25" s="610"/>
      <c r="BG25" s="591" t="s">
        <v>108</v>
      </c>
      <c r="BH25" s="592"/>
      <c r="BI25" s="592"/>
      <c r="BJ25" s="592"/>
      <c r="BK25" s="592"/>
      <c r="BL25" s="592"/>
      <c r="BM25" s="592"/>
      <c r="BN25" s="593"/>
      <c r="BO25" s="594" t="s">
        <v>108</v>
      </c>
      <c r="BP25" s="594"/>
      <c r="BQ25" s="594"/>
      <c r="BR25" s="594"/>
      <c r="BS25" s="600" t="s">
        <v>108</v>
      </c>
      <c r="BT25" s="592"/>
      <c r="BU25" s="592"/>
      <c r="BV25" s="592"/>
      <c r="BW25" s="592"/>
      <c r="BX25" s="592"/>
      <c r="BY25" s="592"/>
      <c r="BZ25" s="592"/>
      <c r="CA25" s="592"/>
      <c r="CB25" s="601"/>
      <c r="CD25" s="605" t="s">
        <v>270</v>
      </c>
      <c r="CE25" s="606"/>
      <c r="CF25" s="606"/>
      <c r="CG25" s="606"/>
      <c r="CH25" s="606"/>
      <c r="CI25" s="606"/>
      <c r="CJ25" s="606"/>
      <c r="CK25" s="606"/>
      <c r="CL25" s="606"/>
      <c r="CM25" s="606"/>
      <c r="CN25" s="606"/>
      <c r="CO25" s="606"/>
      <c r="CP25" s="606"/>
      <c r="CQ25" s="607"/>
      <c r="CR25" s="591">
        <v>5112689</v>
      </c>
      <c r="CS25" s="623"/>
      <c r="CT25" s="623"/>
      <c r="CU25" s="623"/>
      <c r="CV25" s="623"/>
      <c r="CW25" s="623"/>
      <c r="CX25" s="623"/>
      <c r="CY25" s="624"/>
      <c r="CZ25" s="625">
        <v>18.3</v>
      </c>
      <c r="DA25" s="626"/>
      <c r="DB25" s="626"/>
      <c r="DC25" s="627"/>
      <c r="DD25" s="600">
        <v>4753101</v>
      </c>
      <c r="DE25" s="623"/>
      <c r="DF25" s="623"/>
      <c r="DG25" s="623"/>
      <c r="DH25" s="623"/>
      <c r="DI25" s="623"/>
      <c r="DJ25" s="623"/>
      <c r="DK25" s="624"/>
      <c r="DL25" s="600">
        <v>4561302</v>
      </c>
      <c r="DM25" s="623"/>
      <c r="DN25" s="623"/>
      <c r="DO25" s="623"/>
      <c r="DP25" s="623"/>
      <c r="DQ25" s="623"/>
      <c r="DR25" s="623"/>
      <c r="DS25" s="623"/>
      <c r="DT25" s="623"/>
      <c r="DU25" s="623"/>
      <c r="DV25" s="624"/>
      <c r="DW25" s="596">
        <v>27.6</v>
      </c>
      <c r="DX25" s="621"/>
      <c r="DY25" s="621"/>
      <c r="DZ25" s="621"/>
      <c r="EA25" s="621"/>
      <c r="EB25" s="621"/>
      <c r="EC25" s="622"/>
    </row>
    <row r="26" spans="2:133" ht="11.25" customHeight="1">
      <c r="B26" s="628" t="s">
        <v>271</v>
      </c>
      <c r="C26" s="629"/>
      <c r="D26" s="629"/>
      <c r="E26" s="629"/>
      <c r="F26" s="629"/>
      <c r="G26" s="629"/>
      <c r="H26" s="629"/>
      <c r="I26" s="629"/>
      <c r="J26" s="629"/>
      <c r="K26" s="629"/>
      <c r="L26" s="629"/>
      <c r="M26" s="629"/>
      <c r="N26" s="629"/>
      <c r="O26" s="629"/>
      <c r="P26" s="629"/>
      <c r="Q26" s="630"/>
      <c r="R26" s="591" t="s">
        <v>108</v>
      </c>
      <c r="S26" s="592"/>
      <c r="T26" s="592"/>
      <c r="U26" s="592"/>
      <c r="V26" s="592"/>
      <c r="W26" s="592"/>
      <c r="X26" s="592"/>
      <c r="Y26" s="593"/>
      <c r="Z26" s="594" t="s">
        <v>108</v>
      </c>
      <c r="AA26" s="594"/>
      <c r="AB26" s="594"/>
      <c r="AC26" s="594"/>
      <c r="AD26" s="595" t="s">
        <v>108</v>
      </c>
      <c r="AE26" s="595"/>
      <c r="AF26" s="595"/>
      <c r="AG26" s="595"/>
      <c r="AH26" s="595"/>
      <c r="AI26" s="595"/>
      <c r="AJ26" s="595"/>
      <c r="AK26" s="595"/>
      <c r="AL26" s="596" t="s">
        <v>108</v>
      </c>
      <c r="AM26" s="597"/>
      <c r="AN26" s="597"/>
      <c r="AO26" s="598"/>
      <c r="AP26" s="608" t="s">
        <v>272</v>
      </c>
      <c r="AQ26" s="631"/>
      <c r="AR26" s="631"/>
      <c r="AS26" s="631"/>
      <c r="AT26" s="631"/>
      <c r="AU26" s="631"/>
      <c r="AV26" s="631"/>
      <c r="AW26" s="631"/>
      <c r="AX26" s="631"/>
      <c r="AY26" s="631"/>
      <c r="AZ26" s="631"/>
      <c r="BA26" s="631"/>
      <c r="BB26" s="631"/>
      <c r="BC26" s="631"/>
      <c r="BD26" s="631"/>
      <c r="BE26" s="631"/>
      <c r="BF26" s="610"/>
      <c r="BG26" s="591" t="s">
        <v>108</v>
      </c>
      <c r="BH26" s="592"/>
      <c r="BI26" s="592"/>
      <c r="BJ26" s="592"/>
      <c r="BK26" s="592"/>
      <c r="BL26" s="592"/>
      <c r="BM26" s="592"/>
      <c r="BN26" s="593"/>
      <c r="BO26" s="594" t="s">
        <v>108</v>
      </c>
      <c r="BP26" s="594"/>
      <c r="BQ26" s="594"/>
      <c r="BR26" s="594"/>
      <c r="BS26" s="600" t="s">
        <v>108</v>
      </c>
      <c r="BT26" s="592"/>
      <c r="BU26" s="592"/>
      <c r="BV26" s="592"/>
      <c r="BW26" s="592"/>
      <c r="BX26" s="592"/>
      <c r="BY26" s="592"/>
      <c r="BZ26" s="592"/>
      <c r="CA26" s="592"/>
      <c r="CB26" s="601"/>
      <c r="CD26" s="605" t="s">
        <v>273</v>
      </c>
      <c r="CE26" s="606"/>
      <c r="CF26" s="606"/>
      <c r="CG26" s="606"/>
      <c r="CH26" s="606"/>
      <c r="CI26" s="606"/>
      <c r="CJ26" s="606"/>
      <c r="CK26" s="606"/>
      <c r="CL26" s="606"/>
      <c r="CM26" s="606"/>
      <c r="CN26" s="606"/>
      <c r="CO26" s="606"/>
      <c r="CP26" s="606"/>
      <c r="CQ26" s="607"/>
      <c r="CR26" s="591">
        <v>3211067</v>
      </c>
      <c r="CS26" s="592"/>
      <c r="CT26" s="592"/>
      <c r="CU26" s="592"/>
      <c r="CV26" s="592"/>
      <c r="CW26" s="592"/>
      <c r="CX26" s="592"/>
      <c r="CY26" s="593"/>
      <c r="CZ26" s="625">
        <v>11.5</v>
      </c>
      <c r="DA26" s="626"/>
      <c r="DB26" s="626"/>
      <c r="DC26" s="627"/>
      <c r="DD26" s="600">
        <v>3023127</v>
      </c>
      <c r="DE26" s="592"/>
      <c r="DF26" s="592"/>
      <c r="DG26" s="592"/>
      <c r="DH26" s="592"/>
      <c r="DI26" s="592"/>
      <c r="DJ26" s="592"/>
      <c r="DK26" s="593"/>
      <c r="DL26" s="600" t="s">
        <v>274</v>
      </c>
      <c r="DM26" s="592"/>
      <c r="DN26" s="592"/>
      <c r="DO26" s="592"/>
      <c r="DP26" s="592"/>
      <c r="DQ26" s="592"/>
      <c r="DR26" s="592"/>
      <c r="DS26" s="592"/>
      <c r="DT26" s="592"/>
      <c r="DU26" s="592"/>
      <c r="DV26" s="593"/>
      <c r="DW26" s="596" t="s">
        <v>274</v>
      </c>
      <c r="DX26" s="621"/>
      <c r="DY26" s="621"/>
      <c r="DZ26" s="621"/>
      <c r="EA26" s="621"/>
      <c r="EB26" s="621"/>
      <c r="EC26" s="622"/>
    </row>
    <row r="27" spans="2:133" ht="11.25" customHeight="1">
      <c r="B27" s="588" t="s">
        <v>275</v>
      </c>
      <c r="C27" s="589"/>
      <c r="D27" s="589"/>
      <c r="E27" s="589"/>
      <c r="F27" s="589"/>
      <c r="G27" s="589"/>
      <c r="H27" s="589"/>
      <c r="I27" s="589"/>
      <c r="J27" s="589"/>
      <c r="K27" s="589"/>
      <c r="L27" s="589"/>
      <c r="M27" s="589"/>
      <c r="N27" s="589"/>
      <c r="O27" s="589"/>
      <c r="P27" s="589"/>
      <c r="Q27" s="590"/>
      <c r="R27" s="591">
        <v>2264319</v>
      </c>
      <c r="S27" s="592"/>
      <c r="T27" s="592"/>
      <c r="U27" s="592"/>
      <c r="V27" s="592"/>
      <c r="W27" s="592"/>
      <c r="X27" s="592"/>
      <c r="Y27" s="593"/>
      <c r="Z27" s="594">
        <v>7.9</v>
      </c>
      <c r="AA27" s="594"/>
      <c r="AB27" s="594"/>
      <c r="AC27" s="594"/>
      <c r="AD27" s="595" t="s">
        <v>108</v>
      </c>
      <c r="AE27" s="595"/>
      <c r="AF27" s="595"/>
      <c r="AG27" s="595"/>
      <c r="AH27" s="595"/>
      <c r="AI27" s="595"/>
      <c r="AJ27" s="595"/>
      <c r="AK27" s="595"/>
      <c r="AL27" s="596" t="s">
        <v>108</v>
      </c>
      <c r="AM27" s="597"/>
      <c r="AN27" s="597"/>
      <c r="AO27" s="598"/>
      <c r="AP27" s="588" t="s">
        <v>276</v>
      </c>
      <c r="AQ27" s="589"/>
      <c r="AR27" s="589"/>
      <c r="AS27" s="589"/>
      <c r="AT27" s="589"/>
      <c r="AU27" s="589"/>
      <c r="AV27" s="589"/>
      <c r="AW27" s="589"/>
      <c r="AX27" s="589"/>
      <c r="AY27" s="589"/>
      <c r="AZ27" s="589"/>
      <c r="BA27" s="589"/>
      <c r="BB27" s="589"/>
      <c r="BC27" s="589"/>
      <c r="BD27" s="589"/>
      <c r="BE27" s="589"/>
      <c r="BF27" s="590"/>
      <c r="BG27" s="591">
        <v>5276276</v>
      </c>
      <c r="BH27" s="592"/>
      <c r="BI27" s="592"/>
      <c r="BJ27" s="592"/>
      <c r="BK27" s="592"/>
      <c r="BL27" s="592"/>
      <c r="BM27" s="592"/>
      <c r="BN27" s="593"/>
      <c r="BO27" s="594">
        <v>100</v>
      </c>
      <c r="BP27" s="594"/>
      <c r="BQ27" s="594"/>
      <c r="BR27" s="594"/>
      <c r="BS27" s="600">
        <v>324915</v>
      </c>
      <c r="BT27" s="592"/>
      <c r="BU27" s="592"/>
      <c r="BV27" s="592"/>
      <c r="BW27" s="592"/>
      <c r="BX27" s="592"/>
      <c r="BY27" s="592"/>
      <c r="BZ27" s="592"/>
      <c r="CA27" s="592"/>
      <c r="CB27" s="601"/>
      <c r="CD27" s="605" t="s">
        <v>277</v>
      </c>
      <c r="CE27" s="606"/>
      <c r="CF27" s="606"/>
      <c r="CG27" s="606"/>
      <c r="CH27" s="606"/>
      <c r="CI27" s="606"/>
      <c r="CJ27" s="606"/>
      <c r="CK27" s="606"/>
      <c r="CL27" s="606"/>
      <c r="CM27" s="606"/>
      <c r="CN27" s="606"/>
      <c r="CO27" s="606"/>
      <c r="CP27" s="606"/>
      <c r="CQ27" s="607"/>
      <c r="CR27" s="591">
        <v>5194861</v>
      </c>
      <c r="CS27" s="623"/>
      <c r="CT27" s="623"/>
      <c r="CU27" s="623"/>
      <c r="CV27" s="623"/>
      <c r="CW27" s="623"/>
      <c r="CX27" s="623"/>
      <c r="CY27" s="624"/>
      <c r="CZ27" s="625">
        <v>18.600000000000001</v>
      </c>
      <c r="DA27" s="626"/>
      <c r="DB27" s="626"/>
      <c r="DC27" s="627"/>
      <c r="DD27" s="600">
        <v>1754440</v>
      </c>
      <c r="DE27" s="623"/>
      <c r="DF27" s="623"/>
      <c r="DG27" s="623"/>
      <c r="DH27" s="623"/>
      <c r="DI27" s="623"/>
      <c r="DJ27" s="623"/>
      <c r="DK27" s="624"/>
      <c r="DL27" s="600">
        <v>1754440</v>
      </c>
      <c r="DM27" s="623"/>
      <c r="DN27" s="623"/>
      <c r="DO27" s="623"/>
      <c r="DP27" s="623"/>
      <c r="DQ27" s="623"/>
      <c r="DR27" s="623"/>
      <c r="DS27" s="623"/>
      <c r="DT27" s="623"/>
      <c r="DU27" s="623"/>
      <c r="DV27" s="624"/>
      <c r="DW27" s="596">
        <v>10.6</v>
      </c>
      <c r="DX27" s="621"/>
      <c r="DY27" s="621"/>
      <c r="DZ27" s="621"/>
      <c r="EA27" s="621"/>
      <c r="EB27" s="621"/>
      <c r="EC27" s="622"/>
    </row>
    <row r="28" spans="2:133" ht="11.25" customHeight="1">
      <c r="B28" s="588" t="s">
        <v>278</v>
      </c>
      <c r="C28" s="589"/>
      <c r="D28" s="589"/>
      <c r="E28" s="589"/>
      <c r="F28" s="589"/>
      <c r="G28" s="589"/>
      <c r="H28" s="589"/>
      <c r="I28" s="589"/>
      <c r="J28" s="589"/>
      <c r="K28" s="589"/>
      <c r="L28" s="589"/>
      <c r="M28" s="589"/>
      <c r="N28" s="589"/>
      <c r="O28" s="589"/>
      <c r="P28" s="589"/>
      <c r="Q28" s="590"/>
      <c r="R28" s="591">
        <v>335961</v>
      </c>
      <c r="S28" s="592"/>
      <c r="T28" s="592"/>
      <c r="U28" s="592"/>
      <c r="V28" s="592"/>
      <c r="W28" s="592"/>
      <c r="X28" s="592"/>
      <c r="Y28" s="593"/>
      <c r="Z28" s="594">
        <v>1.2</v>
      </c>
      <c r="AA28" s="594"/>
      <c r="AB28" s="594"/>
      <c r="AC28" s="594"/>
      <c r="AD28" s="595">
        <v>96980</v>
      </c>
      <c r="AE28" s="595"/>
      <c r="AF28" s="595"/>
      <c r="AG28" s="595"/>
      <c r="AH28" s="595"/>
      <c r="AI28" s="595"/>
      <c r="AJ28" s="595"/>
      <c r="AK28" s="595"/>
      <c r="AL28" s="596">
        <v>0.6</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279</v>
      </c>
      <c r="CE28" s="606"/>
      <c r="CF28" s="606"/>
      <c r="CG28" s="606"/>
      <c r="CH28" s="606"/>
      <c r="CI28" s="606"/>
      <c r="CJ28" s="606"/>
      <c r="CK28" s="606"/>
      <c r="CL28" s="606"/>
      <c r="CM28" s="606"/>
      <c r="CN28" s="606"/>
      <c r="CO28" s="606"/>
      <c r="CP28" s="606"/>
      <c r="CQ28" s="607"/>
      <c r="CR28" s="591">
        <v>3560853</v>
      </c>
      <c r="CS28" s="592"/>
      <c r="CT28" s="592"/>
      <c r="CU28" s="592"/>
      <c r="CV28" s="592"/>
      <c r="CW28" s="592"/>
      <c r="CX28" s="592"/>
      <c r="CY28" s="593"/>
      <c r="CZ28" s="625">
        <v>12.8</v>
      </c>
      <c r="DA28" s="626"/>
      <c r="DB28" s="626"/>
      <c r="DC28" s="627"/>
      <c r="DD28" s="600">
        <v>3414189</v>
      </c>
      <c r="DE28" s="592"/>
      <c r="DF28" s="592"/>
      <c r="DG28" s="592"/>
      <c r="DH28" s="592"/>
      <c r="DI28" s="592"/>
      <c r="DJ28" s="592"/>
      <c r="DK28" s="593"/>
      <c r="DL28" s="600">
        <v>3414189</v>
      </c>
      <c r="DM28" s="592"/>
      <c r="DN28" s="592"/>
      <c r="DO28" s="592"/>
      <c r="DP28" s="592"/>
      <c r="DQ28" s="592"/>
      <c r="DR28" s="592"/>
      <c r="DS28" s="592"/>
      <c r="DT28" s="592"/>
      <c r="DU28" s="592"/>
      <c r="DV28" s="593"/>
      <c r="DW28" s="596">
        <v>20.6</v>
      </c>
      <c r="DX28" s="621"/>
      <c r="DY28" s="621"/>
      <c r="DZ28" s="621"/>
      <c r="EA28" s="621"/>
      <c r="EB28" s="621"/>
      <c r="EC28" s="622"/>
    </row>
    <row r="29" spans="2:133" ht="11.25" customHeight="1">
      <c r="B29" s="588" t="s">
        <v>280</v>
      </c>
      <c r="C29" s="589"/>
      <c r="D29" s="589"/>
      <c r="E29" s="589"/>
      <c r="F29" s="589"/>
      <c r="G29" s="589"/>
      <c r="H29" s="589"/>
      <c r="I29" s="589"/>
      <c r="J29" s="589"/>
      <c r="K29" s="589"/>
      <c r="L29" s="589"/>
      <c r="M29" s="589"/>
      <c r="N29" s="589"/>
      <c r="O29" s="589"/>
      <c r="P29" s="589"/>
      <c r="Q29" s="590"/>
      <c r="R29" s="591">
        <v>23827</v>
      </c>
      <c r="S29" s="592"/>
      <c r="T29" s="592"/>
      <c r="U29" s="592"/>
      <c r="V29" s="592"/>
      <c r="W29" s="592"/>
      <c r="X29" s="592"/>
      <c r="Y29" s="593"/>
      <c r="Z29" s="594">
        <v>0.1</v>
      </c>
      <c r="AA29" s="594"/>
      <c r="AB29" s="594"/>
      <c r="AC29" s="594"/>
      <c r="AD29" s="595" t="s">
        <v>108</v>
      </c>
      <c r="AE29" s="595"/>
      <c r="AF29" s="595"/>
      <c r="AG29" s="595"/>
      <c r="AH29" s="595"/>
      <c r="AI29" s="595"/>
      <c r="AJ29" s="595"/>
      <c r="AK29" s="595"/>
      <c r="AL29" s="596" t="s">
        <v>108</v>
      </c>
      <c r="AM29" s="597"/>
      <c r="AN29" s="597"/>
      <c r="AO29" s="598"/>
      <c r="AP29" s="570" t="s">
        <v>199</v>
      </c>
      <c r="AQ29" s="571"/>
      <c r="AR29" s="571"/>
      <c r="AS29" s="571"/>
      <c r="AT29" s="571"/>
      <c r="AU29" s="571"/>
      <c r="AV29" s="571"/>
      <c r="AW29" s="571"/>
      <c r="AX29" s="571"/>
      <c r="AY29" s="571"/>
      <c r="AZ29" s="571"/>
      <c r="BA29" s="571"/>
      <c r="BB29" s="571"/>
      <c r="BC29" s="571"/>
      <c r="BD29" s="571"/>
      <c r="BE29" s="571"/>
      <c r="BF29" s="572"/>
      <c r="BG29" s="570" t="s">
        <v>281</v>
      </c>
      <c r="BH29" s="632"/>
      <c r="BI29" s="632"/>
      <c r="BJ29" s="632"/>
      <c r="BK29" s="632"/>
      <c r="BL29" s="632"/>
      <c r="BM29" s="632"/>
      <c r="BN29" s="632"/>
      <c r="BO29" s="632"/>
      <c r="BP29" s="632"/>
      <c r="BQ29" s="633"/>
      <c r="BR29" s="570" t="s">
        <v>282</v>
      </c>
      <c r="BS29" s="632"/>
      <c r="BT29" s="632"/>
      <c r="BU29" s="632"/>
      <c r="BV29" s="632"/>
      <c r="BW29" s="632"/>
      <c r="BX29" s="632"/>
      <c r="BY29" s="632"/>
      <c r="BZ29" s="632"/>
      <c r="CA29" s="632"/>
      <c r="CB29" s="633"/>
      <c r="CD29" s="652" t="s">
        <v>283</v>
      </c>
      <c r="CE29" s="653"/>
      <c r="CF29" s="605" t="s">
        <v>284</v>
      </c>
      <c r="CG29" s="606"/>
      <c r="CH29" s="606"/>
      <c r="CI29" s="606"/>
      <c r="CJ29" s="606"/>
      <c r="CK29" s="606"/>
      <c r="CL29" s="606"/>
      <c r="CM29" s="606"/>
      <c r="CN29" s="606"/>
      <c r="CO29" s="606"/>
      <c r="CP29" s="606"/>
      <c r="CQ29" s="607"/>
      <c r="CR29" s="591">
        <v>3560853</v>
      </c>
      <c r="CS29" s="623"/>
      <c r="CT29" s="623"/>
      <c r="CU29" s="623"/>
      <c r="CV29" s="623"/>
      <c r="CW29" s="623"/>
      <c r="CX29" s="623"/>
      <c r="CY29" s="624"/>
      <c r="CZ29" s="625">
        <v>12.8</v>
      </c>
      <c r="DA29" s="626"/>
      <c r="DB29" s="626"/>
      <c r="DC29" s="627"/>
      <c r="DD29" s="600">
        <v>3414189</v>
      </c>
      <c r="DE29" s="623"/>
      <c r="DF29" s="623"/>
      <c r="DG29" s="623"/>
      <c r="DH29" s="623"/>
      <c r="DI29" s="623"/>
      <c r="DJ29" s="623"/>
      <c r="DK29" s="624"/>
      <c r="DL29" s="600">
        <v>3414189</v>
      </c>
      <c r="DM29" s="623"/>
      <c r="DN29" s="623"/>
      <c r="DO29" s="623"/>
      <c r="DP29" s="623"/>
      <c r="DQ29" s="623"/>
      <c r="DR29" s="623"/>
      <c r="DS29" s="623"/>
      <c r="DT29" s="623"/>
      <c r="DU29" s="623"/>
      <c r="DV29" s="624"/>
      <c r="DW29" s="596">
        <v>20.6</v>
      </c>
      <c r="DX29" s="621"/>
      <c r="DY29" s="621"/>
      <c r="DZ29" s="621"/>
      <c r="EA29" s="621"/>
      <c r="EB29" s="621"/>
      <c r="EC29" s="622"/>
    </row>
    <row r="30" spans="2:133" ht="11.25" customHeight="1">
      <c r="B30" s="588" t="s">
        <v>285</v>
      </c>
      <c r="C30" s="589"/>
      <c r="D30" s="589"/>
      <c r="E30" s="589"/>
      <c r="F30" s="589"/>
      <c r="G30" s="589"/>
      <c r="H30" s="589"/>
      <c r="I30" s="589"/>
      <c r="J30" s="589"/>
      <c r="K30" s="589"/>
      <c r="L30" s="589"/>
      <c r="M30" s="589"/>
      <c r="N30" s="589"/>
      <c r="O30" s="589"/>
      <c r="P30" s="589"/>
      <c r="Q30" s="590"/>
      <c r="R30" s="591">
        <v>333224</v>
      </c>
      <c r="S30" s="592"/>
      <c r="T30" s="592"/>
      <c r="U30" s="592"/>
      <c r="V30" s="592"/>
      <c r="W30" s="592"/>
      <c r="X30" s="592"/>
      <c r="Y30" s="593"/>
      <c r="Z30" s="594">
        <v>1.2</v>
      </c>
      <c r="AA30" s="594"/>
      <c r="AB30" s="594"/>
      <c r="AC30" s="594"/>
      <c r="AD30" s="595" t="s">
        <v>108</v>
      </c>
      <c r="AE30" s="595"/>
      <c r="AF30" s="595"/>
      <c r="AG30" s="595"/>
      <c r="AH30" s="595"/>
      <c r="AI30" s="595"/>
      <c r="AJ30" s="595"/>
      <c r="AK30" s="595"/>
      <c r="AL30" s="596" t="s">
        <v>108</v>
      </c>
      <c r="AM30" s="597"/>
      <c r="AN30" s="597"/>
      <c r="AO30" s="598"/>
      <c r="AP30" s="637" t="s">
        <v>286</v>
      </c>
      <c r="AQ30" s="638"/>
      <c r="AR30" s="638"/>
      <c r="AS30" s="638"/>
      <c r="AT30" s="643" t="s">
        <v>287</v>
      </c>
      <c r="AU30" s="182"/>
      <c r="AV30" s="182"/>
      <c r="AW30" s="182"/>
      <c r="AX30" s="577" t="s">
        <v>166</v>
      </c>
      <c r="AY30" s="578"/>
      <c r="AZ30" s="578"/>
      <c r="BA30" s="578"/>
      <c r="BB30" s="578"/>
      <c r="BC30" s="578"/>
      <c r="BD30" s="578"/>
      <c r="BE30" s="578"/>
      <c r="BF30" s="579"/>
      <c r="BG30" s="649">
        <v>97.9</v>
      </c>
      <c r="BH30" s="650"/>
      <c r="BI30" s="650"/>
      <c r="BJ30" s="650"/>
      <c r="BK30" s="650"/>
      <c r="BL30" s="650"/>
      <c r="BM30" s="586">
        <v>92.4</v>
      </c>
      <c r="BN30" s="650"/>
      <c r="BO30" s="650"/>
      <c r="BP30" s="650"/>
      <c r="BQ30" s="651"/>
      <c r="BR30" s="649">
        <v>97.7</v>
      </c>
      <c r="BS30" s="650"/>
      <c r="BT30" s="650"/>
      <c r="BU30" s="650"/>
      <c r="BV30" s="650"/>
      <c r="BW30" s="650"/>
      <c r="BX30" s="586">
        <v>92</v>
      </c>
      <c r="BY30" s="650"/>
      <c r="BZ30" s="650"/>
      <c r="CA30" s="650"/>
      <c r="CB30" s="651"/>
      <c r="CD30" s="654"/>
      <c r="CE30" s="655"/>
      <c r="CF30" s="605" t="s">
        <v>288</v>
      </c>
      <c r="CG30" s="606"/>
      <c r="CH30" s="606"/>
      <c r="CI30" s="606"/>
      <c r="CJ30" s="606"/>
      <c r="CK30" s="606"/>
      <c r="CL30" s="606"/>
      <c r="CM30" s="606"/>
      <c r="CN30" s="606"/>
      <c r="CO30" s="606"/>
      <c r="CP30" s="606"/>
      <c r="CQ30" s="607"/>
      <c r="CR30" s="591">
        <v>3127133</v>
      </c>
      <c r="CS30" s="592"/>
      <c r="CT30" s="592"/>
      <c r="CU30" s="592"/>
      <c r="CV30" s="592"/>
      <c r="CW30" s="592"/>
      <c r="CX30" s="592"/>
      <c r="CY30" s="593"/>
      <c r="CZ30" s="625">
        <v>11.2</v>
      </c>
      <c r="DA30" s="626"/>
      <c r="DB30" s="626"/>
      <c r="DC30" s="627"/>
      <c r="DD30" s="600">
        <v>2980595</v>
      </c>
      <c r="DE30" s="592"/>
      <c r="DF30" s="592"/>
      <c r="DG30" s="592"/>
      <c r="DH30" s="592"/>
      <c r="DI30" s="592"/>
      <c r="DJ30" s="592"/>
      <c r="DK30" s="593"/>
      <c r="DL30" s="600">
        <v>2980595</v>
      </c>
      <c r="DM30" s="592"/>
      <c r="DN30" s="592"/>
      <c r="DO30" s="592"/>
      <c r="DP30" s="592"/>
      <c r="DQ30" s="592"/>
      <c r="DR30" s="592"/>
      <c r="DS30" s="592"/>
      <c r="DT30" s="592"/>
      <c r="DU30" s="592"/>
      <c r="DV30" s="593"/>
      <c r="DW30" s="596">
        <v>18</v>
      </c>
      <c r="DX30" s="621"/>
      <c r="DY30" s="621"/>
      <c r="DZ30" s="621"/>
      <c r="EA30" s="621"/>
      <c r="EB30" s="621"/>
      <c r="EC30" s="622"/>
    </row>
    <row r="31" spans="2:133" ht="11.25" customHeight="1">
      <c r="B31" s="588" t="s">
        <v>289</v>
      </c>
      <c r="C31" s="589"/>
      <c r="D31" s="589"/>
      <c r="E31" s="589"/>
      <c r="F31" s="589"/>
      <c r="G31" s="589"/>
      <c r="H31" s="589"/>
      <c r="I31" s="589"/>
      <c r="J31" s="589"/>
      <c r="K31" s="589"/>
      <c r="L31" s="589"/>
      <c r="M31" s="589"/>
      <c r="N31" s="589"/>
      <c r="O31" s="589"/>
      <c r="P31" s="589"/>
      <c r="Q31" s="590"/>
      <c r="R31" s="591">
        <v>818072</v>
      </c>
      <c r="S31" s="592"/>
      <c r="T31" s="592"/>
      <c r="U31" s="592"/>
      <c r="V31" s="592"/>
      <c r="W31" s="592"/>
      <c r="X31" s="592"/>
      <c r="Y31" s="593"/>
      <c r="Z31" s="594">
        <v>2.8</v>
      </c>
      <c r="AA31" s="594"/>
      <c r="AB31" s="594"/>
      <c r="AC31" s="594"/>
      <c r="AD31" s="595" t="s">
        <v>108</v>
      </c>
      <c r="AE31" s="595"/>
      <c r="AF31" s="595"/>
      <c r="AG31" s="595"/>
      <c r="AH31" s="595"/>
      <c r="AI31" s="595"/>
      <c r="AJ31" s="595"/>
      <c r="AK31" s="595"/>
      <c r="AL31" s="596" t="s">
        <v>108</v>
      </c>
      <c r="AM31" s="597"/>
      <c r="AN31" s="597"/>
      <c r="AO31" s="598"/>
      <c r="AP31" s="639"/>
      <c r="AQ31" s="640"/>
      <c r="AR31" s="640"/>
      <c r="AS31" s="640"/>
      <c r="AT31" s="644"/>
      <c r="AU31" s="181" t="s">
        <v>290</v>
      </c>
      <c r="AV31" s="181"/>
      <c r="AW31" s="181"/>
      <c r="AX31" s="588" t="s">
        <v>291</v>
      </c>
      <c r="AY31" s="589"/>
      <c r="AZ31" s="589"/>
      <c r="BA31" s="589"/>
      <c r="BB31" s="589"/>
      <c r="BC31" s="589"/>
      <c r="BD31" s="589"/>
      <c r="BE31" s="589"/>
      <c r="BF31" s="590"/>
      <c r="BG31" s="646">
        <v>97.7</v>
      </c>
      <c r="BH31" s="623"/>
      <c r="BI31" s="623"/>
      <c r="BJ31" s="623"/>
      <c r="BK31" s="623"/>
      <c r="BL31" s="623"/>
      <c r="BM31" s="597">
        <v>92.1</v>
      </c>
      <c r="BN31" s="647"/>
      <c r="BO31" s="647"/>
      <c r="BP31" s="647"/>
      <c r="BQ31" s="648"/>
      <c r="BR31" s="646">
        <v>97.4</v>
      </c>
      <c r="BS31" s="623"/>
      <c r="BT31" s="623"/>
      <c r="BU31" s="623"/>
      <c r="BV31" s="623"/>
      <c r="BW31" s="623"/>
      <c r="BX31" s="597">
        <v>91.5</v>
      </c>
      <c r="BY31" s="647"/>
      <c r="BZ31" s="647"/>
      <c r="CA31" s="647"/>
      <c r="CB31" s="648"/>
      <c r="CD31" s="654"/>
      <c r="CE31" s="655"/>
      <c r="CF31" s="605" t="s">
        <v>292</v>
      </c>
      <c r="CG31" s="606"/>
      <c r="CH31" s="606"/>
      <c r="CI31" s="606"/>
      <c r="CJ31" s="606"/>
      <c r="CK31" s="606"/>
      <c r="CL31" s="606"/>
      <c r="CM31" s="606"/>
      <c r="CN31" s="606"/>
      <c r="CO31" s="606"/>
      <c r="CP31" s="606"/>
      <c r="CQ31" s="607"/>
      <c r="CR31" s="591">
        <v>433720</v>
      </c>
      <c r="CS31" s="623"/>
      <c r="CT31" s="623"/>
      <c r="CU31" s="623"/>
      <c r="CV31" s="623"/>
      <c r="CW31" s="623"/>
      <c r="CX31" s="623"/>
      <c r="CY31" s="624"/>
      <c r="CZ31" s="625">
        <v>1.6</v>
      </c>
      <c r="DA31" s="626"/>
      <c r="DB31" s="626"/>
      <c r="DC31" s="627"/>
      <c r="DD31" s="600">
        <v>433594</v>
      </c>
      <c r="DE31" s="623"/>
      <c r="DF31" s="623"/>
      <c r="DG31" s="623"/>
      <c r="DH31" s="623"/>
      <c r="DI31" s="623"/>
      <c r="DJ31" s="623"/>
      <c r="DK31" s="624"/>
      <c r="DL31" s="600">
        <v>433594</v>
      </c>
      <c r="DM31" s="623"/>
      <c r="DN31" s="623"/>
      <c r="DO31" s="623"/>
      <c r="DP31" s="623"/>
      <c r="DQ31" s="623"/>
      <c r="DR31" s="623"/>
      <c r="DS31" s="623"/>
      <c r="DT31" s="623"/>
      <c r="DU31" s="623"/>
      <c r="DV31" s="624"/>
      <c r="DW31" s="596">
        <v>2.6</v>
      </c>
      <c r="DX31" s="621"/>
      <c r="DY31" s="621"/>
      <c r="DZ31" s="621"/>
      <c r="EA31" s="621"/>
      <c r="EB31" s="621"/>
      <c r="EC31" s="622"/>
    </row>
    <row r="32" spans="2:133" ht="11.25" customHeight="1">
      <c r="B32" s="588" t="s">
        <v>293</v>
      </c>
      <c r="C32" s="589"/>
      <c r="D32" s="589"/>
      <c r="E32" s="589"/>
      <c r="F32" s="589"/>
      <c r="G32" s="589"/>
      <c r="H32" s="589"/>
      <c r="I32" s="589"/>
      <c r="J32" s="589"/>
      <c r="K32" s="589"/>
      <c r="L32" s="589"/>
      <c r="M32" s="589"/>
      <c r="N32" s="589"/>
      <c r="O32" s="589"/>
      <c r="P32" s="589"/>
      <c r="Q32" s="590"/>
      <c r="R32" s="591">
        <v>817519</v>
      </c>
      <c r="S32" s="592"/>
      <c r="T32" s="592"/>
      <c r="U32" s="592"/>
      <c r="V32" s="592"/>
      <c r="W32" s="592"/>
      <c r="X32" s="592"/>
      <c r="Y32" s="593"/>
      <c r="Z32" s="594">
        <v>2.8</v>
      </c>
      <c r="AA32" s="594"/>
      <c r="AB32" s="594"/>
      <c r="AC32" s="594"/>
      <c r="AD32" s="595">
        <v>2319</v>
      </c>
      <c r="AE32" s="595"/>
      <c r="AF32" s="595"/>
      <c r="AG32" s="595"/>
      <c r="AH32" s="595"/>
      <c r="AI32" s="595"/>
      <c r="AJ32" s="595"/>
      <c r="AK32" s="595"/>
      <c r="AL32" s="596">
        <v>0</v>
      </c>
      <c r="AM32" s="597"/>
      <c r="AN32" s="597"/>
      <c r="AO32" s="598"/>
      <c r="AP32" s="641"/>
      <c r="AQ32" s="642"/>
      <c r="AR32" s="642"/>
      <c r="AS32" s="642"/>
      <c r="AT32" s="645"/>
      <c r="AU32" s="183"/>
      <c r="AV32" s="183"/>
      <c r="AW32" s="183"/>
      <c r="AX32" s="634" t="s">
        <v>294</v>
      </c>
      <c r="AY32" s="635"/>
      <c r="AZ32" s="635"/>
      <c r="BA32" s="635"/>
      <c r="BB32" s="635"/>
      <c r="BC32" s="635"/>
      <c r="BD32" s="635"/>
      <c r="BE32" s="635"/>
      <c r="BF32" s="636"/>
      <c r="BG32" s="658">
        <v>97.8</v>
      </c>
      <c r="BH32" s="659"/>
      <c r="BI32" s="659"/>
      <c r="BJ32" s="659"/>
      <c r="BK32" s="659"/>
      <c r="BL32" s="659"/>
      <c r="BM32" s="660">
        <v>91.4</v>
      </c>
      <c r="BN32" s="659"/>
      <c r="BO32" s="659"/>
      <c r="BP32" s="659"/>
      <c r="BQ32" s="661"/>
      <c r="BR32" s="658">
        <v>97.6</v>
      </c>
      <c r="BS32" s="659"/>
      <c r="BT32" s="659"/>
      <c r="BU32" s="659"/>
      <c r="BV32" s="659"/>
      <c r="BW32" s="659"/>
      <c r="BX32" s="660">
        <v>91.1</v>
      </c>
      <c r="BY32" s="659"/>
      <c r="BZ32" s="659"/>
      <c r="CA32" s="659"/>
      <c r="CB32" s="661"/>
      <c r="CD32" s="656"/>
      <c r="CE32" s="657"/>
      <c r="CF32" s="605" t="s">
        <v>295</v>
      </c>
      <c r="CG32" s="606"/>
      <c r="CH32" s="606"/>
      <c r="CI32" s="606"/>
      <c r="CJ32" s="606"/>
      <c r="CK32" s="606"/>
      <c r="CL32" s="606"/>
      <c r="CM32" s="606"/>
      <c r="CN32" s="606"/>
      <c r="CO32" s="606"/>
      <c r="CP32" s="606"/>
      <c r="CQ32" s="607"/>
      <c r="CR32" s="591" t="s">
        <v>108</v>
      </c>
      <c r="CS32" s="592"/>
      <c r="CT32" s="592"/>
      <c r="CU32" s="592"/>
      <c r="CV32" s="592"/>
      <c r="CW32" s="592"/>
      <c r="CX32" s="592"/>
      <c r="CY32" s="593"/>
      <c r="CZ32" s="625" t="s">
        <v>108</v>
      </c>
      <c r="DA32" s="626"/>
      <c r="DB32" s="626"/>
      <c r="DC32" s="627"/>
      <c r="DD32" s="600" t="s">
        <v>108</v>
      </c>
      <c r="DE32" s="592"/>
      <c r="DF32" s="592"/>
      <c r="DG32" s="592"/>
      <c r="DH32" s="592"/>
      <c r="DI32" s="592"/>
      <c r="DJ32" s="592"/>
      <c r="DK32" s="593"/>
      <c r="DL32" s="600" t="s">
        <v>108</v>
      </c>
      <c r="DM32" s="592"/>
      <c r="DN32" s="592"/>
      <c r="DO32" s="592"/>
      <c r="DP32" s="592"/>
      <c r="DQ32" s="592"/>
      <c r="DR32" s="592"/>
      <c r="DS32" s="592"/>
      <c r="DT32" s="592"/>
      <c r="DU32" s="592"/>
      <c r="DV32" s="593"/>
      <c r="DW32" s="596" t="s">
        <v>108</v>
      </c>
      <c r="DX32" s="621"/>
      <c r="DY32" s="621"/>
      <c r="DZ32" s="621"/>
      <c r="EA32" s="621"/>
      <c r="EB32" s="621"/>
      <c r="EC32" s="622"/>
    </row>
    <row r="33" spans="2:133" ht="11.25" customHeight="1">
      <c r="B33" s="588" t="s">
        <v>296</v>
      </c>
      <c r="C33" s="589"/>
      <c r="D33" s="589"/>
      <c r="E33" s="589"/>
      <c r="F33" s="589"/>
      <c r="G33" s="589"/>
      <c r="H33" s="589"/>
      <c r="I33" s="589"/>
      <c r="J33" s="589"/>
      <c r="K33" s="589"/>
      <c r="L33" s="589"/>
      <c r="M33" s="589"/>
      <c r="N33" s="589"/>
      <c r="O33" s="589"/>
      <c r="P33" s="589"/>
      <c r="Q33" s="590"/>
      <c r="R33" s="591">
        <v>3092667</v>
      </c>
      <c r="S33" s="592"/>
      <c r="T33" s="592"/>
      <c r="U33" s="592"/>
      <c r="V33" s="592"/>
      <c r="W33" s="592"/>
      <c r="X33" s="592"/>
      <c r="Y33" s="593"/>
      <c r="Z33" s="594">
        <v>10.8</v>
      </c>
      <c r="AA33" s="594"/>
      <c r="AB33" s="594"/>
      <c r="AC33" s="594"/>
      <c r="AD33" s="595" t="s">
        <v>108</v>
      </c>
      <c r="AE33" s="595"/>
      <c r="AF33" s="595"/>
      <c r="AG33" s="595"/>
      <c r="AH33" s="595"/>
      <c r="AI33" s="595"/>
      <c r="AJ33" s="595"/>
      <c r="AK33" s="595"/>
      <c r="AL33" s="596" t="s">
        <v>108</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297</v>
      </c>
      <c r="CE33" s="606"/>
      <c r="CF33" s="606"/>
      <c r="CG33" s="606"/>
      <c r="CH33" s="606"/>
      <c r="CI33" s="606"/>
      <c r="CJ33" s="606"/>
      <c r="CK33" s="606"/>
      <c r="CL33" s="606"/>
      <c r="CM33" s="606"/>
      <c r="CN33" s="606"/>
      <c r="CO33" s="606"/>
      <c r="CP33" s="606"/>
      <c r="CQ33" s="607"/>
      <c r="CR33" s="591">
        <v>9869312</v>
      </c>
      <c r="CS33" s="623"/>
      <c r="CT33" s="623"/>
      <c r="CU33" s="623"/>
      <c r="CV33" s="623"/>
      <c r="CW33" s="623"/>
      <c r="CX33" s="623"/>
      <c r="CY33" s="624"/>
      <c r="CZ33" s="625">
        <v>35.4</v>
      </c>
      <c r="DA33" s="626"/>
      <c r="DB33" s="626"/>
      <c r="DC33" s="627"/>
      <c r="DD33" s="600">
        <v>7808744</v>
      </c>
      <c r="DE33" s="623"/>
      <c r="DF33" s="623"/>
      <c r="DG33" s="623"/>
      <c r="DH33" s="623"/>
      <c r="DI33" s="623"/>
      <c r="DJ33" s="623"/>
      <c r="DK33" s="624"/>
      <c r="DL33" s="600">
        <v>5796419</v>
      </c>
      <c r="DM33" s="623"/>
      <c r="DN33" s="623"/>
      <c r="DO33" s="623"/>
      <c r="DP33" s="623"/>
      <c r="DQ33" s="623"/>
      <c r="DR33" s="623"/>
      <c r="DS33" s="623"/>
      <c r="DT33" s="623"/>
      <c r="DU33" s="623"/>
      <c r="DV33" s="624"/>
      <c r="DW33" s="596">
        <v>35</v>
      </c>
      <c r="DX33" s="621"/>
      <c r="DY33" s="621"/>
      <c r="DZ33" s="621"/>
      <c r="EA33" s="621"/>
      <c r="EB33" s="621"/>
      <c r="EC33" s="622"/>
    </row>
    <row r="34" spans="2:133" ht="11.25" customHeight="1">
      <c r="B34" s="588" t="s">
        <v>298</v>
      </c>
      <c r="C34" s="589"/>
      <c r="D34" s="589"/>
      <c r="E34" s="589"/>
      <c r="F34" s="589"/>
      <c r="G34" s="589"/>
      <c r="H34" s="589"/>
      <c r="I34" s="589"/>
      <c r="J34" s="589"/>
      <c r="K34" s="589"/>
      <c r="L34" s="589"/>
      <c r="M34" s="589"/>
      <c r="N34" s="589"/>
      <c r="O34" s="589"/>
      <c r="P34" s="589"/>
      <c r="Q34" s="590"/>
      <c r="R34" s="591" t="s">
        <v>108</v>
      </c>
      <c r="S34" s="592"/>
      <c r="T34" s="592"/>
      <c r="U34" s="592"/>
      <c r="V34" s="592"/>
      <c r="W34" s="592"/>
      <c r="X34" s="592"/>
      <c r="Y34" s="593"/>
      <c r="Z34" s="594" t="s">
        <v>108</v>
      </c>
      <c r="AA34" s="594"/>
      <c r="AB34" s="594"/>
      <c r="AC34" s="594"/>
      <c r="AD34" s="595" t="s">
        <v>108</v>
      </c>
      <c r="AE34" s="595"/>
      <c r="AF34" s="595"/>
      <c r="AG34" s="595"/>
      <c r="AH34" s="595"/>
      <c r="AI34" s="595"/>
      <c r="AJ34" s="595"/>
      <c r="AK34" s="595"/>
      <c r="AL34" s="596" t="s">
        <v>108</v>
      </c>
      <c r="AM34" s="597"/>
      <c r="AN34" s="597"/>
      <c r="AO34" s="598"/>
      <c r="AP34" s="186"/>
      <c r="AQ34" s="570" t="s">
        <v>299</v>
      </c>
      <c r="AR34" s="571"/>
      <c r="AS34" s="571"/>
      <c r="AT34" s="571"/>
      <c r="AU34" s="571"/>
      <c r="AV34" s="571"/>
      <c r="AW34" s="571"/>
      <c r="AX34" s="571"/>
      <c r="AY34" s="571"/>
      <c r="AZ34" s="571"/>
      <c r="BA34" s="571"/>
      <c r="BB34" s="571"/>
      <c r="BC34" s="571"/>
      <c r="BD34" s="571"/>
      <c r="BE34" s="571"/>
      <c r="BF34" s="572"/>
      <c r="BG34" s="570" t="s">
        <v>300</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301</v>
      </c>
      <c r="CE34" s="606"/>
      <c r="CF34" s="606"/>
      <c r="CG34" s="606"/>
      <c r="CH34" s="606"/>
      <c r="CI34" s="606"/>
      <c r="CJ34" s="606"/>
      <c r="CK34" s="606"/>
      <c r="CL34" s="606"/>
      <c r="CM34" s="606"/>
      <c r="CN34" s="606"/>
      <c r="CO34" s="606"/>
      <c r="CP34" s="606"/>
      <c r="CQ34" s="607"/>
      <c r="CR34" s="591">
        <v>3249941</v>
      </c>
      <c r="CS34" s="592"/>
      <c r="CT34" s="592"/>
      <c r="CU34" s="592"/>
      <c r="CV34" s="592"/>
      <c r="CW34" s="592"/>
      <c r="CX34" s="592"/>
      <c r="CY34" s="593"/>
      <c r="CZ34" s="625">
        <v>11.6</v>
      </c>
      <c r="DA34" s="626"/>
      <c r="DB34" s="626"/>
      <c r="DC34" s="627"/>
      <c r="DD34" s="600">
        <v>2412528</v>
      </c>
      <c r="DE34" s="592"/>
      <c r="DF34" s="592"/>
      <c r="DG34" s="592"/>
      <c r="DH34" s="592"/>
      <c r="DI34" s="592"/>
      <c r="DJ34" s="592"/>
      <c r="DK34" s="593"/>
      <c r="DL34" s="600">
        <v>2162123</v>
      </c>
      <c r="DM34" s="592"/>
      <c r="DN34" s="592"/>
      <c r="DO34" s="592"/>
      <c r="DP34" s="592"/>
      <c r="DQ34" s="592"/>
      <c r="DR34" s="592"/>
      <c r="DS34" s="592"/>
      <c r="DT34" s="592"/>
      <c r="DU34" s="592"/>
      <c r="DV34" s="593"/>
      <c r="DW34" s="596">
        <v>13.1</v>
      </c>
      <c r="DX34" s="621"/>
      <c r="DY34" s="621"/>
      <c r="DZ34" s="621"/>
      <c r="EA34" s="621"/>
      <c r="EB34" s="621"/>
      <c r="EC34" s="622"/>
    </row>
    <row r="35" spans="2:133" ht="11.25" customHeight="1">
      <c r="B35" s="588" t="s">
        <v>302</v>
      </c>
      <c r="C35" s="589"/>
      <c r="D35" s="589"/>
      <c r="E35" s="589"/>
      <c r="F35" s="589"/>
      <c r="G35" s="589"/>
      <c r="H35" s="589"/>
      <c r="I35" s="589"/>
      <c r="J35" s="589"/>
      <c r="K35" s="589"/>
      <c r="L35" s="589"/>
      <c r="M35" s="589"/>
      <c r="N35" s="589"/>
      <c r="O35" s="589"/>
      <c r="P35" s="589"/>
      <c r="Q35" s="590"/>
      <c r="R35" s="591">
        <v>1028867</v>
      </c>
      <c r="S35" s="592"/>
      <c r="T35" s="592"/>
      <c r="U35" s="592"/>
      <c r="V35" s="592"/>
      <c r="W35" s="592"/>
      <c r="X35" s="592"/>
      <c r="Y35" s="593"/>
      <c r="Z35" s="594">
        <v>3.6</v>
      </c>
      <c r="AA35" s="594"/>
      <c r="AB35" s="594"/>
      <c r="AC35" s="594"/>
      <c r="AD35" s="595" t="s">
        <v>108</v>
      </c>
      <c r="AE35" s="595"/>
      <c r="AF35" s="595"/>
      <c r="AG35" s="595"/>
      <c r="AH35" s="595"/>
      <c r="AI35" s="595"/>
      <c r="AJ35" s="595"/>
      <c r="AK35" s="595"/>
      <c r="AL35" s="596" t="s">
        <v>108</v>
      </c>
      <c r="AM35" s="597"/>
      <c r="AN35" s="597"/>
      <c r="AO35" s="598"/>
      <c r="AP35" s="186"/>
      <c r="AQ35" s="602" t="s">
        <v>303</v>
      </c>
      <c r="AR35" s="603"/>
      <c r="AS35" s="603"/>
      <c r="AT35" s="603"/>
      <c r="AU35" s="603"/>
      <c r="AV35" s="603"/>
      <c r="AW35" s="603"/>
      <c r="AX35" s="603"/>
      <c r="AY35" s="604"/>
      <c r="AZ35" s="580">
        <v>3552222</v>
      </c>
      <c r="BA35" s="581"/>
      <c r="BB35" s="581"/>
      <c r="BC35" s="581"/>
      <c r="BD35" s="581"/>
      <c r="BE35" s="581"/>
      <c r="BF35" s="662"/>
      <c r="BG35" s="602" t="s">
        <v>304</v>
      </c>
      <c r="BH35" s="603"/>
      <c r="BI35" s="603"/>
      <c r="BJ35" s="603"/>
      <c r="BK35" s="603"/>
      <c r="BL35" s="603"/>
      <c r="BM35" s="603"/>
      <c r="BN35" s="603"/>
      <c r="BO35" s="603"/>
      <c r="BP35" s="603"/>
      <c r="BQ35" s="603"/>
      <c r="BR35" s="603"/>
      <c r="BS35" s="603"/>
      <c r="BT35" s="603"/>
      <c r="BU35" s="604"/>
      <c r="BV35" s="580">
        <v>668030</v>
      </c>
      <c r="BW35" s="581"/>
      <c r="BX35" s="581"/>
      <c r="BY35" s="581"/>
      <c r="BZ35" s="581"/>
      <c r="CA35" s="581"/>
      <c r="CB35" s="662"/>
      <c r="CD35" s="605" t="s">
        <v>305</v>
      </c>
      <c r="CE35" s="606"/>
      <c r="CF35" s="606"/>
      <c r="CG35" s="606"/>
      <c r="CH35" s="606"/>
      <c r="CI35" s="606"/>
      <c r="CJ35" s="606"/>
      <c r="CK35" s="606"/>
      <c r="CL35" s="606"/>
      <c r="CM35" s="606"/>
      <c r="CN35" s="606"/>
      <c r="CO35" s="606"/>
      <c r="CP35" s="606"/>
      <c r="CQ35" s="607"/>
      <c r="CR35" s="591">
        <v>232200</v>
      </c>
      <c r="CS35" s="623"/>
      <c r="CT35" s="623"/>
      <c r="CU35" s="623"/>
      <c r="CV35" s="623"/>
      <c r="CW35" s="623"/>
      <c r="CX35" s="623"/>
      <c r="CY35" s="624"/>
      <c r="CZ35" s="625">
        <v>0.8</v>
      </c>
      <c r="DA35" s="626"/>
      <c r="DB35" s="626"/>
      <c r="DC35" s="627"/>
      <c r="DD35" s="600">
        <v>179287</v>
      </c>
      <c r="DE35" s="623"/>
      <c r="DF35" s="623"/>
      <c r="DG35" s="623"/>
      <c r="DH35" s="623"/>
      <c r="DI35" s="623"/>
      <c r="DJ35" s="623"/>
      <c r="DK35" s="624"/>
      <c r="DL35" s="600">
        <v>179287</v>
      </c>
      <c r="DM35" s="623"/>
      <c r="DN35" s="623"/>
      <c r="DO35" s="623"/>
      <c r="DP35" s="623"/>
      <c r="DQ35" s="623"/>
      <c r="DR35" s="623"/>
      <c r="DS35" s="623"/>
      <c r="DT35" s="623"/>
      <c r="DU35" s="623"/>
      <c r="DV35" s="624"/>
      <c r="DW35" s="596">
        <v>1.1000000000000001</v>
      </c>
      <c r="DX35" s="621"/>
      <c r="DY35" s="621"/>
      <c r="DZ35" s="621"/>
      <c r="EA35" s="621"/>
      <c r="EB35" s="621"/>
      <c r="EC35" s="622"/>
    </row>
    <row r="36" spans="2:133" ht="11.25" customHeight="1">
      <c r="B36" s="634" t="s">
        <v>306</v>
      </c>
      <c r="C36" s="635"/>
      <c r="D36" s="635"/>
      <c r="E36" s="635"/>
      <c r="F36" s="635"/>
      <c r="G36" s="635"/>
      <c r="H36" s="635"/>
      <c r="I36" s="635"/>
      <c r="J36" s="635"/>
      <c r="K36" s="635"/>
      <c r="L36" s="635"/>
      <c r="M36" s="635"/>
      <c r="N36" s="635"/>
      <c r="O36" s="635"/>
      <c r="P36" s="635"/>
      <c r="Q36" s="636"/>
      <c r="R36" s="663">
        <v>28730157</v>
      </c>
      <c r="S36" s="664"/>
      <c r="T36" s="664"/>
      <c r="U36" s="664"/>
      <c r="V36" s="664"/>
      <c r="W36" s="664"/>
      <c r="X36" s="664"/>
      <c r="Y36" s="665"/>
      <c r="Z36" s="666">
        <v>100</v>
      </c>
      <c r="AA36" s="666"/>
      <c r="AB36" s="666"/>
      <c r="AC36" s="666"/>
      <c r="AD36" s="667">
        <v>15512986</v>
      </c>
      <c r="AE36" s="667"/>
      <c r="AF36" s="667"/>
      <c r="AG36" s="667"/>
      <c r="AH36" s="667"/>
      <c r="AI36" s="667"/>
      <c r="AJ36" s="667"/>
      <c r="AK36" s="667"/>
      <c r="AL36" s="668">
        <v>100</v>
      </c>
      <c r="AM36" s="660"/>
      <c r="AN36" s="660"/>
      <c r="AO36" s="669"/>
      <c r="AQ36" s="670" t="s">
        <v>307</v>
      </c>
      <c r="AR36" s="671"/>
      <c r="AS36" s="671"/>
      <c r="AT36" s="671"/>
      <c r="AU36" s="671"/>
      <c r="AV36" s="671"/>
      <c r="AW36" s="671"/>
      <c r="AX36" s="671"/>
      <c r="AY36" s="672"/>
      <c r="AZ36" s="591">
        <v>711316</v>
      </c>
      <c r="BA36" s="592"/>
      <c r="BB36" s="592"/>
      <c r="BC36" s="592"/>
      <c r="BD36" s="623"/>
      <c r="BE36" s="623"/>
      <c r="BF36" s="648"/>
      <c r="BG36" s="605" t="s">
        <v>308</v>
      </c>
      <c r="BH36" s="606"/>
      <c r="BI36" s="606"/>
      <c r="BJ36" s="606"/>
      <c r="BK36" s="606"/>
      <c r="BL36" s="606"/>
      <c r="BM36" s="606"/>
      <c r="BN36" s="606"/>
      <c r="BO36" s="606"/>
      <c r="BP36" s="606"/>
      <c r="BQ36" s="606"/>
      <c r="BR36" s="606"/>
      <c r="BS36" s="606"/>
      <c r="BT36" s="606"/>
      <c r="BU36" s="607"/>
      <c r="BV36" s="591">
        <v>125600</v>
      </c>
      <c r="BW36" s="592"/>
      <c r="BX36" s="592"/>
      <c r="BY36" s="592"/>
      <c r="BZ36" s="592"/>
      <c r="CA36" s="592"/>
      <c r="CB36" s="601"/>
      <c r="CD36" s="605" t="s">
        <v>309</v>
      </c>
      <c r="CE36" s="606"/>
      <c r="CF36" s="606"/>
      <c r="CG36" s="606"/>
      <c r="CH36" s="606"/>
      <c r="CI36" s="606"/>
      <c r="CJ36" s="606"/>
      <c r="CK36" s="606"/>
      <c r="CL36" s="606"/>
      <c r="CM36" s="606"/>
      <c r="CN36" s="606"/>
      <c r="CO36" s="606"/>
      <c r="CP36" s="606"/>
      <c r="CQ36" s="607"/>
      <c r="CR36" s="591">
        <v>2287900</v>
      </c>
      <c r="CS36" s="592"/>
      <c r="CT36" s="592"/>
      <c r="CU36" s="592"/>
      <c r="CV36" s="592"/>
      <c r="CW36" s="592"/>
      <c r="CX36" s="592"/>
      <c r="CY36" s="593"/>
      <c r="CZ36" s="625">
        <v>8.1999999999999993</v>
      </c>
      <c r="DA36" s="626"/>
      <c r="DB36" s="626"/>
      <c r="DC36" s="627"/>
      <c r="DD36" s="600">
        <v>1950738</v>
      </c>
      <c r="DE36" s="592"/>
      <c r="DF36" s="592"/>
      <c r="DG36" s="592"/>
      <c r="DH36" s="592"/>
      <c r="DI36" s="592"/>
      <c r="DJ36" s="592"/>
      <c r="DK36" s="593"/>
      <c r="DL36" s="600">
        <v>1487432</v>
      </c>
      <c r="DM36" s="592"/>
      <c r="DN36" s="592"/>
      <c r="DO36" s="592"/>
      <c r="DP36" s="592"/>
      <c r="DQ36" s="592"/>
      <c r="DR36" s="592"/>
      <c r="DS36" s="592"/>
      <c r="DT36" s="592"/>
      <c r="DU36" s="592"/>
      <c r="DV36" s="593"/>
      <c r="DW36" s="596">
        <v>9</v>
      </c>
      <c r="DX36" s="621"/>
      <c r="DY36" s="621"/>
      <c r="DZ36" s="621"/>
      <c r="EA36" s="621"/>
      <c r="EB36" s="621"/>
      <c r="EC36" s="622"/>
    </row>
    <row r="37" spans="2:133" ht="11.25" customHeight="1">
      <c r="AQ37" s="670" t="s">
        <v>310</v>
      </c>
      <c r="AR37" s="671"/>
      <c r="AS37" s="671"/>
      <c r="AT37" s="671"/>
      <c r="AU37" s="671"/>
      <c r="AV37" s="671"/>
      <c r="AW37" s="671"/>
      <c r="AX37" s="671"/>
      <c r="AY37" s="672"/>
      <c r="AZ37" s="591">
        <v>370000</v>
      </c>
      <c r="BA37" s="592"/>
      <c r="BB37" s="592"/>
      <c r="BC37" s="592"/>
      <c r="BD37" s="623"/>
      <c r="BE37" s="623"/>
      <c r="BF37" s="648"/>
      <c r="BG37" s="605" t="s">
        <v>311</v>
      </c>
      <c r="BH37" s="606"/>
      <c r="BI37" s="606"/>
      <c r="BJ37" s="606"/>
      <c r="BK37" s="606"/>
      <c r="BL37" s="606"/>
      <c r="BM37" s="606"/>
      <c r="BN37" s="606"/>
      <c r="BO37" s="606"/>
      <c r="BP37" s="606"/>
      <c r="BQ37" s="606"/>
      <c r="BR37" s="606"/>
      <c r="BS37" s="606"/>
      <c r="BT37" s="606"/>
      <c r="BU37" s="607"/>
      <c r="BV37" s="591">
        <v>9808</v>
      </c>
      <c r="BW37" s="592"/>
      <c r="BX37" s="592"/>
      <c r="BY37" s="592"/>
      <c r="BZ37" s="592"/>
      <c r="CA37" s="592"/>
      <c r="CB37" s="601"/>
      <c r="CD37" s="605" t="s">
        <v>312</v>
      </c>
      <c r="CE37" s="606"/>
      <c r="CF37" s="606"/>
      <c r="CG37" s="606"/>
      <c r="CH37" s="606"/>
      <c r="CI37" s="606"/>
      <c r="CJ37" s="606"/>
      <c r="CK37" s="606"/>
      <c r="CL37" s="606"/>
      <c r="CM37" s="606"/>
      <c r="CN37" s="606"/>
      <c r="CO37" s="606"/>
      <c r="CP37" s="606"/>
      <c r="CQ37" s="607"/>
      <c r="CR37" s="591">
        <v>147807</v>
      </c>
      <c r="CS37" s="623"/>
      <c r="CT37" s="623"/>
      <c r="CU37" s="623"/>
      <c r="CV37" s="623"/>
      <c r="CW37" s="623"/>
      <c r="CX37" s="623"/>
      <c r="CY37" s="624"/>
      <c r="CZ37" s="625">
        <v>0.5</v>
      </c>
      <c r="DA37" s="626"/>
      <c r="DB37" s="626"/>
      <c r="DC37" s="627"/>
      <c r="DD37" s="600">
        <v>147807</v>
      </c>
      <c r="DE37" s="623"/>
      <c r="DF37" s="623"/>
      <c r="DG37" s="623"/>
      <c r="DH37" s="623"/>
      <c r="DI37" s="623"/>
      <c r="DJ37" s="623"/>
      <c r="DK37" s="624"/>
      <c r="DL37" s="600">
        <v>136049</v>
      </c>
      <c r="DM37" s="623"/>
      <c r="DN37" s="623"/>
      <c r="DO37" s="623"/>
      <c r="DP37" s="623"/>
      <c r="DQ37" s="623"/>
      <c r="DR37" s="623"/>
      <c r="DS37" s="623"/>
      <c r="DT37" s="623"/>
      <c r="DU37" s="623"/>
      <c r="DV37" s="624"/>
      <c r="DW37" s="596">
        <v>0.8</v>
      </c>
      <c r="DX37" s="621"/>
      <c r="DY37" s="621"/>
      <c r="DZ37" s="621"/>
      <c r="EA37" s="621"/>
      <c r="EB37" s="621"/>
      <c r="EC37" s="622"/>
    </row>
    <row r="38" spans="2:133" ht="11.25" customHeight="1">
      <c r="AQ38" s="670" t="s">
        <v>313</v>
      </c>
      <c r="AR38" s="671"/>
      <c r="AS38" s="671"/>
      <c r="AT38" s="671"/>
      <c r="AU38" s="671"/>
      <c r="AV38" s="671"/>
      <c r="AW38" s="671"/>
      <c r="AX38" s="671"/>
      <c r="AY38" s="672"/>
      <c r="AZ38" s="591">
        <v>30916</v>
      </c>
      <c r="BA38" s="592"/>
      <c r="BB38" s="592"/>
      <c r="BC38" s="592"/>
      <c r="BD38" s="623"/>
      <c r="BE38" s="623"/>
      <c r="BF38" s="648"/>
      <c r="BG38" s="605" t="s">
        <v>314</v>
      </c>
      <c r="BH38" s="606"/>
      <c r="BI38" s="606"/>
      <c r="BJ38" s="606"/>
      <c r="BK38" s="606"/>
      <c r="BL38" s="606"/>
      <c r="BM38" s="606"/>
      <c r="BN38" s="606"/>
      <c r="BO38" s="606"/>
      <c r="BP38" s="606"/>
      <c r="BQ38" s="606"/>
      <c r="BR38" s="606"/>
      <c r="BS38" s="606"/>
      <c r="BT38" s="606"/>
      <c r="BU38" s="607"/>
      <c r="BV38" s="591">
        <v>15910</v>
      </c>
      <c r="BW38" s="592"/>
      <c r="BX38" s="592"/>
      <c r="BY38" s="592"/>
      <c r="BZ38" s="592"/>
      <c r="CA38" s="592"/>
      <c r="CB38" s="601"/>
      <c r="CD38" s="605" t="s">
        <v>315</v>
      </c>
      <c r="CE38" s="606"/>
      <c r="CF38" s="606"/>
      <c r="CG38" s="606"/>
      <c r="CH38" s="606"/>
      <c r="CI38" s="606"/>
      <c r="CJ38" s="606"/>
      <c r="CK38" s="606"/>
      <c r="CL38" s="606"/>
      <c r="CM38" s="606"/>
      <c r="CN38" s="606"/>
      <c r="CO38" s="606"/>
      <c r="CP38" s="606"/>
      <c r="CQ38" s="607"/>
      <c r="CR38" s="591">
        <v>2518925</v>
      </c>
      <c r="CS38" s="592"/>
      <c r="CT38" s="592"/>
      <c r="CU38" s="592"/>
      <c r="CV38" s="592"/>
      <c r="CW38" s="592"/>
      <c r="CX38" s="592"/>
      <c r="CY38" s="593"/>
      <c r="CZ38" s="625">
        <v>9</v>
      </c>
      <c r="DA38" s="626"/>
      <c r="DB38" s="626"/>
      <c r="DC38" s="627"/>
      <c r="DD38" s="600">
        <v>2131962</v>
      </c>
      <c r="DE38" s="592"/>
      <c r="DF38" s="592"/>
      <c r="DG38" s="592"/>
      <c r="DH38" s="592"/>
      <c r="DI38" s="592"/>
      <c r="DJ38" s="592"/>
      <c r="DK38" s="593"/>
      <c r="DL38" s="600">
        <v>1967577</v>
      </c>
      <c r="DM38" s="592"/>
      <c r="DN38" s="592"/>
      <c r="DO38" s="592"/>
      <c r="DP38" s="592"/>
      <c r="DQ38" s="592"/>
      <c r="DR38" s="592"/>
      <c r="DS38" s="592"/>
      <c r="DT38" s="592"/>
      <c r="DU38" s="592"/>
      <c r="DV38" s="593"/>
      <c r="DW38" s="596">
        <v>11.9</v>
      </c>
      <c r="DX38" s="621"/>
      <c r="DY38" s="621"/>
      <c r="DZ38" s="621"/>
      <c r="EA38" s="621"/>
      <c r="EB38" s="621"/>
      <c r="EC38" s="622"/>
    </row>
    <row r="39" spans="2:133" ht="11.25" customHeight="1">
      <c r="AQ39" s="670" t="s">
        <v>316</v>
      </c>
      <c r="AR39" s="671"/>
      <c r="AS39" s="671"/>
      <c r="AT39" s="671"/>
      <c r="AU39" s="671"/>
      <c r="AV39" s="671"/>
      <c r="AW39" s="671"/>
      <c r="AX39" s="671"/>
      <c r="AY39" s="672"/>
      <c r="AZ39" s="591">
        <v>10986</v>
      </c>
      <c r="BA39" s="592"/>
      <c r="BB39" s="592"/>
      <c r="BC39" s="592"/>
      <c r="BD39" s="623"/>
      <c r="BE39" s="623"/>
      <c r="BF39" s="648"/>
      <c r="BG39" s="676" t="s">
        <v>317</v>
      </c>
      <c r="BH39" s="677"/>
      <c r="BI39" s="677"/>
      <c r="BJ39" s="677"/>
      <c r="BK39" s="677"/>
      <c r="BL39" s="187"/>
      <c r="BM39" s="606" t="s">
        <v>318</v>
      </c>
      <c r="BN39" s="606"/>
      <c r="BO39" s="606"/>
      <c r="BP39" s="606"/>
      <c r="BQ39" s="606"/>
      <c r="BR39" s="606"/>
      <c r="BS39" s="606"/>
      <c r="BT39" s="606"/>
      <c r="BU39" s="607"/>
      <c r="BV39" s="591">
        <v>89</v>
      </c>
      <c r="BW39" s="592"/>
      <c r="BX39" s="592"/>
      <c r="BY39" s="592"/>
      <c r="BZ39" s="592"/>
      <c r="CA39" s="592"/>
      <c r="CB39" s="601"/>
      <c r="CD39" s="605" t="s">
        <v>319</v>
      </c>
      <c r="CE39" s="606"/>
      <c r="CF39" s="606"/>
      <c r="CG39" s="606"/>
      <c r="CH39" s="606"/>
      <c r="CI39" s="606"/>
      <c r="CJ39" s="606"/>
      <c r="CK39" s="606"/>
      <c r="CL39" s="606"/>
      <c r="CM39" s="606"/>
      <c r="CN39" s="606"/>
      <c r="CO39" s="606"/>
      <c r="CP39" s="606"/>
      <c r="CQ39" s="607"/>
      <c r="CR39" s="591">
        <v>1160746</v>
      </c>
      <c r="CS39" s="623"/>
      <c r="CT39" s="623"/>
      <c r="CU39" s="623"/>
      <c r="CV39" s="623"/>
      <c r="CW39" s="623"/>
      <c r="CX39" s="623"/>
      <c r="CY39" s="624"/>
      <c r="CZ39" s="625">
        <v>4.2</v>
      </c>
      <c r="DA39" s="626"/>
      <c r="DB39" s="626"/>
      <c r="DC39" s="627"/>
      <c r="DD39" s="600">
        <v>1134229</v>
      </c>
      <c r="DE39" s="623"/>
      <c r="DF39" s="623"/>
      <c r="DG39" s="623"/>
      <c r="DH39" s="623"/>
      <c r="DI39" s="623"/>
      <c r="DJ39" s="623"/>
      <c r="DK39" s="624"/>
      <c r="DL39" s="600" t="s">
        <v>108</v>
      </c>
      <c r="DM39" s="623"/>
      <c r="DN39" s="623"/>
      <c r="DO39" s="623"/>
      <c r="DP39" s="623"/>
      <c r="DQ39" s="623"/>
      <c r="DR39" s="623"/>
      <c r="DS39" s="623"/>
      <c r="DT39" s="623"/>
      <c r="DU39" s="623"/>
      <c r="DV39" s="624"/>
      <c r="DW39" s="596" t="s">
        <v>108</v>
      </c>
      <c r="DX39" s="621"/>
      <c r="DY39" s="621"/>
      <c r="DZ39" s="621"/>
      <c r="EA39" s="621"/>
      <c r="EB39" s="621"/>
      <c r="EC39" s="622"/>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320</v>
      </c>
      <c r="AR40" s="671"/>
      <c r="AS40" s="671"/>
      <c r="AT40" s="671"/>
      <c r="AU40" s="671"/>
      <c r="AV40" s="671"/>
      <c r="AW40" s="671"/>
      <c r="AX40" s="671"/>
      <c r="AY40" s="672"/>
      <c r="AZ40" s="591">
        <v>591878</v>
      </c>
      <c r="BA40" s="592"/>
      <c r="BB40" s="592"/>
      <c r="BC40" s="592"/>
      <c r="BD40" s="623"/>
      <c r="BE40" s="623"/>
      <c r="BF40" s="648"/>
      <c r="BG40" s="676"/>
      <c r="BH40" s="677"/>
      <c r="BI40" s="677"/>
      <c r="BJ40" s="677"/>
      <c r="BK40" s="677"/>
      <c r="BL40" s="187"/>
      <c r="BM40" s="606" t="s">
        <v>321</v>
      </c>
      <c r="BN40" s="606"/>
      <c r="BO40" s="606"/>
      <c r="BP40" s="606"/>
      <c r="BQ40" s="606"/>
      <c r="BR40" s="606"/>
      <c r="BS40" s="606"/>
      <c r="BT40" s="606"/>
      <c r="BU40" s="607"/>
      <c r="BV40" s="591">
        <v>133</v>
      </c>
      <c r="BW40" s="592"/>
      <c r="BX40" s="592"/>
      <c r="BY40" s="592"/>
      <c r="BZ40" s="592"/>
      <c r="CA40" s="592"/>
      <c r="CB40" s="601"/>
      <c r="CD40" s="605" t="s">
        <v>322</v>
      </c>
      <c r="CE40" s="606"/>
      <c r="CF40" s="606"/>
      <c r="CG40" s="606"/>
      <c r="CH40" s="606"/>
      <c r="CI40" s="606"/>
      <c r="CJ40" s="606"/>
      <c r="CK40" s="606"/>
      <c r="CL40" s="606"/>
      <c r="CM40" s="606"/>
      <c r="CN40" s="606"/>
      <c r="CO40" s="606"/>
      <c r="CP40" s="606"/>
      <c r="CQ40" s="607"/>
      <c r="CR40" s="591">
        <v>419600</v>
      </c>
      <c r="CS40" s="592"/>
      <c r="CT40" s="592"/>
      <c r="CU40" s="592"/>
      <c r="CV40" s="592"/>
      <c r="CW40" s="592"/>
      <c r="CX40" s="592"/>
      <c r="CY40" s="593"/>
      <c r="CZ40" s="625">
        <v>1.5</v>
      </c>
      <c r="DA40" s="626"/>
      <c r="DB40" s="626"/>
      <c r="DC40" s="627"/>
      <c r="DD40" s="600" t="s">
        <v>108</v>
      </c>
      <c r="DE40" s="592"/>
      <c r="DF40" s="592"/>
      <c r="DG40" s="592"/>
      <c r="DH40" s="592"/>
      <c r="DI40" s="592"/>
      <c r="DJ40" s="592"/>
      <c r="DK40" s="593"/>
      <c r="DL40" s="600" t="s">
        <v>108</v>
      </c>
      <c r="DM40" s="592"/>
      <c r="DN40" s="592"/>
      <c r="DO40" s="592"/>
      <c r="DP40" s="592"/>
      <c r="DQ40" s="592"/>
      <c r="DR40" s="592"/>
      <c r="DS40" s="592"/>
      <c r="DT40" s="592"/>
      <c r="DU40" s="592"/>
      <c r="DV40" s="593"/>
      <c r="DW40" s="596" t="s">
        <v>108</v>
      </c>
      <c r="DX40" s="621"/>
      <c r="DY40" s="621"/>
      <c r="DZ40" s="621"/>
      <c r="EA40" s="621"/>
      <c r="EB40" s="621"/>
      <c r="EC40" s="622"/>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323</v>
      </c>
      <c r="AR41" s="612"/>
      <c r="AS41" s="612"/>
      <c r="AT41" s="612"/>
      <c r="AU41" s="612"/>
      <c r="AV41" s="612"/>
      <c r="AW41" s="612"/>
      <c r="AX41" s="612"/>
      <c r="AY41" s="613"/>
      <c r="AZ41" s="663">
        <v>1837126</v>
      </c>
      <c r="BA41" s="664"/>
      <c r="BB41" s="664"/>
      <c r="BC41" s="664"/>
      <c r="BD41" s="659"/>
      <c r="BE41" s="659"/>
      <c r="BF41" s="661"/>
      <c r="BG41" s="678"/>
      <c r="BH41" s="679"/>
      <c r="BI41" s="679"/>
      <c r="BJ41" s="679"/>
      <c r="BK41" s="679"/>
      <c r="BL41" s="189"/>
      <c r="BM41" s="612" t="s">
        <v>324</v>
      </c>
      <c r="BN41" s="612"/>
      <c r="BO41" s="612"/>
      <c r="BP41" s="612"/>
      <c r="BQ41" s="612"/>
      <c r="BR41" s="612"/>
      <c r="BS41" s="612"/>
      <c r="BT41" s="612"/>
      <c r="BU41" s="613"/>
      <c r="BV41" s="663">
        <v>358</v>
      </c>
      <c r="BW41" s="664"/>
      <c r="BX41" s="664"/>
      <c r="BY41" s="664"/>
      <c r="BZ41" s="664"/>
      <c r="CA41" s="664"/>
      <c r="CB41" s="673"/>
      <c r="CD41" s="605" t="s">
        <v>325</v>
      </c>
      <c r="CE41" s="606"/>
      <c r="CF41" s="606"/>
      <c r="CG41" s="606"/>
      <c r="CH41" s="606"/>
      <c r="CI41" s="606"/>
      <c r="CJ41" s="606"/>
      <c r="CK41" s="606"/>
      <c r="CL41" s="606"/>
      <c r="CM41" s="606"/>
      <c r="CN41" s="606"/>
      <c r="CO41" s="606"/>
      <c r="CP41" s="606"/>
      <c r="CQ41" s="607"/>
      <c r="CR41" s="591" t="s">
        <v>274</v>
      </c>
      <c r="CS41" s="623"/>
      <c r="CT41" s="623"/>
      <c r="CU41" s="623"/>
      <c r="CV41" s="623"/>
      <c r="CW41" s="623"/>
      <c r="CX41" s="623"/>
      <c r="CY41" s="624"/>
      <c r="CZ41" s="625" t="s">
        <v>274</v>
      </c>
      <c r="DA41" s="626"/>
      <c r="DB41" s="626"/>
      <c r="DC41" s="627"/>
      <c r="DD41" s="600" t="s">
        <v>274</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327</v>
      </c>
      <c r="CE42" s="589"/>
      <c r="CF42" s="589"/>
      <c r="CG42" s="589"/>
      <c r="CH42" s="589"/>
      <c r="CI42" s="589"/>
      <c r="CJ42" s="589"/>
      <c r="CK42" s="589"/>
      <c r="CL42" s="589"/>
      <c r="CM42" s="589"/>
      <c r="CN42" s="589"/>
      <c r="CO42" s="589"/>
      <c r="CP42" s="589"/>
      <c r="CQ42" s="590"/>
      <c r="CR42" s="591">
        <v>4167593</v>
      </c>
      <c r="CS42" s="592"/>
      <c r="CT42" s="592"/>
      <c r="CU42" s="592"/>
      <c r="CV42" s="592"/>
      <c r="CW42" s="592"/>
      <c r="CX42" s="592"/>
      <c r="CY42" s="593"/>
      <c r="CZ42" s="625">
        <v>14.9</v>
      </c>
      <c r="DA42" s="674"/>
      <c r="DB42" s="674"/>
      <c r="DC42" s="675"/>
      <c r="DD42" s="600">
        <v>755276</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329</v>
      </c>
      <c r="CE43" s="589"/>
      <c r="CF43" s="589"/>
      <c r="CG43" s="589"/>
      <c r="CH43" s="589"/>
      <c r="CI43" s="589"/>
      <c r="CJ43" s="589"/>
      <c r="CK43" s="589"/>
      <c r="CL43" s="589"/>
      <c r="CM43" s="589"/>
      <c r="CN43" s="589"/>
      <c r="CO43" s="589"/>
      <c r="CP43" s="589"/>
      <c r="CQ43" s="590"/>
      <c r="CR43" s="591">
        <v>73366</v>
      </c>
      <c r="CS43" s="623"/>
      <c r="CT43" s="623"/>
      <c r="CU43" s="623"/>
      <c r="CV43" s="623"/>
      <c r="CW43" s="623"/>
      <c r="CX43" s="623"/>
      <c r="CY43" s="624"/>
      <c r="CZ43" s="625">
        <v>0.3</v>
      </c>
      <c r="DA43" s="626"/>
      <c r="DB43" s="626"/>
      <c r="DC43" s="627"/>
      <c r="DD43" s="600">
        <v>70896</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330</v>
      </c>
      <c r="CD44" s="697" t="s">
        <v>283</v>
      </c>
      <c r="CE44" s="698"/>
      <c r="CF44" s="588" t="s">
        <v>331</v>
      </c>
      <c r="CG44" s="589"/>
      <c r="CH44" s="589"/>
      <c r="CI44" s="589"/>
      <c r="CJ44" s="589"/>
      <c r="CK44" s="589"/>
      <c r="CL44" s="589"/>
      <c r="CM44" s="589"/>
      <c r="CN44" s="589"/>
      <c r="CO44" s="589"/>
      <c r="CP44" s="589"/>
      <c r="CQ44" s="590"/>
      <c r="CR44" s="591">
        <v>3954342</v>
      </c>
      <c r="CS44" s="592"/>
      <c r="CT44" s="592"/>
      <c r="CU44" s="592"/>
      <c r="CV44" s="592"/>
      <c r="CW44" s="592"/>
      <c r="CX44" s="592"/>
      <c r="CY44" s="593"/>
      <c r="CZ44" s="625">
        <v>14.2</v>
      </c>
      <c r="DA44" s="674"/>
      <c r="DB44" s="674"/>
      <c r="DC44" s="675"/>
      <c r="DD44" s="600">
        <v>733326</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332</v>
      </c>
      <c r="CG45" s="589"/>
      <c r="CH45" s="589"/>
      <c r="CI45" s="589"/>
      <c r="CJ45" s="589"/>
      <c r="CK45" s="589"/>
      <c r="CL45" s="589"/>
      <c r="CM45" s="589"/>
      <c r="CN45" s="589"/>
      <c r="CO45" s="589"/>
      <c r="CP45" s="589"/>
      <c r="CQ45" s="590"/>
      <c r="CR45" s="591">
        <v>1016930</v>
      </c>
      <c r="CS45" s="623"/>
      <c r="CT45" s="623"/>
      <c r="CU45" s="623"/>
      <c r="CV45" s="623"/>
      <c r="CW45" s="623"/>
      <c r="CX45" s="623"/>
      <c r="CY45" s="624"/>
      <c r="CZ45" s="625">
        <v>3.6</v>
      </c>
      <c r="DA45" s="626"/>
      <c r="DB45" s="626"/>
      <c r="DC45" s="627"/>
      <c r="DD45" s="600">
        <v>67528</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333</v>
      </c>
      <c r="CG46" s="589"/>
      <c r="CH46" s="589"/>
      <c r="CI46" s="589"/>
      <c r="CJ46" s="589"/>
      <c r="CK46" s="589"/>
      <c r="CL46" s="589"/>
      <c r="CM46" s="589"/>
      <c r="CN46" s="589"/>
      <c r="CO46" s="589"/>
      <c r="CP46" s="589"/>
      <c r="CQ46" s="590"/>
      <c r="CR46" s="591">
        <v>2662580</v>
      </c>
      <c r="CS46" s="592"/>
      <c r="CT46" s="592"/>
      <c r="CU46" s="592"/>
      <c r="CV46" s="592"/>
      <c r="CW46" s="592"/>
      <c r="CX46" s="592"/>
      <c r="CY46" s="593"/>
      <c r="CZ46" s="625">
        <v>9.5</v>
      </c>
      <c r="DA46" s="674"/>
      <c r="DB46" s="674"/>
      <c r="DC46" s="675"/>
      <c r="DD46" s="600">
        <v>571066</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334</v>
      </c>
      <c r="CG47" s="589"/>
      <c r="CH47" s="589"/>
      <c r="CI47" s="589"/>
      <c r="CJ47" s="589"/>
      <c r="CK47" s="589"/>
      <c r="CL47" s="589"/>
      <c r="CM47" s="589"/>
      <c r="CN47" s="589"/>
      <c r="CO47" s="589"/>
      <c r="CP47" s="589"/>
      <c r="CQ47" s="590"/>
      <c r="CR47" s="591">
        <v>213251</v>
      </c>
      <c r="CS47" s="623"/>
      <c r="CT47" s="623"/>
      <c r="CU47" s="623"/>
      <c r="CV47" s="623"/>
      <c r="CW47" s="623"/>
      <c r="CX47" s="623"/>
      <c r="CY47" s="624"/>
      <c r="CZ47" s="625">
        <v>0.8</v>
      </c>
      <c r="DA47" s="626"/>
      <c r="DB47" s="626"/>
      <c r="DC47" s="627"/>
      <c r="DD47" s="600">
        <v>21950</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335</v>
      </c>
      <c r="CG48" s="589"/>
      <c r="CH48" s="589"/>
      <c r="CI48" s="589"/>
      <c r="CJ48" s="589"/>
      <c r="CK48" s="589"/>
      <c r="CL48" s="589"/>
      <c r="CM48" s="589"/>
      <c r="CN48" s="589"/>
      <c r="CO48" s="589"/>
      <c r="CP48" s="589"/>
      <c r="CQ48" s="590"/>
      <c r="CR48" s="591" t="s">
        <v>108</v>
      </c>
      <c r="CS48" s="592"/>
      <c r="CT48" s="592"/>
      <c r="CU48" s="592"/>
      <c r="CV48" s="592"/>
      <c r="CW48" s="592"/>
      <c r="CX48" s="592"/>
      <c r="CY48" s="593"/>
      <c r="CZ48" s="625" t="s">
        <v>108</v>
      </c>
      <c r="DA48" s="674"/>
      <c r="DB48" s="674"/>
      <c r="DC48" s="675"/>
      <c r="DD48" s="600" t="s">
        <v>108</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336</v>
      </c>
      <c r="CE49" s="635"/>
      <c r="CF49" s="635"/>
      <c r="CG49" s="635"/>
      <c r="CH49" s="635"/>
      <c r="CI49" s="635"/>
      <c r="CJ49" s="635"/>
      <c r="CK49" s="635"/>
      <c r="CL49" s="635"/>
      <c r="CM49" s="635"/>
      <c r="CN49" s="635"/>
      <c r="CO49" s="635"/>
      <c r="CP49" s="635"/>
      <c r="CQ49" s="636"/>
      <c r="CR49" s="663">
        <v>27905308</v>
      </c>
      <c r="CS49" s="659"/>
      <c r="CT49" s="659"/>
      <c r="CU49" s="659"/>
      <c r="CV49" s="659"/>
      <c r="CW49" s="659"/>
      <c r="CX49" s="659"/>
      <c r="CY49" s="686"/>
      <c r="CZ49" s="687">
        <v>100</v>
      </c>
      <c r="DA49" s="688"/>
      <c r="DB49" s="688"/>
      <c r="DC49" s="689"/>
      <c r="DD49" s="690">
        <v>18485750</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34" zoomScale="70" zoomScaleNormal="25" zoomScaleSheetLayoutView="70" workbookViewId="0">
      <selection activeCell="AK72" sqref="AK72:AO72"/>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337</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338</v>
      </c>
      <c r="DK2" s="733"/>
      <c r="DL2" s="733"/>
      <c r="DM2" s="733"/>
      <c r="DN2" s="733"/>
      <c r="DO2" s="734"/>
      <c r="DP2" s="200"/>
      <c r="DQ2" s="732" t="s">
        <v>339</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340</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341</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342</v>
      </c>
      <c r="B5" s="727"/>
      <c r="C5" s="727"/>
      <c r="D5" s="727"/>
      <c r="E5" s="727"/>
      <c r="F5" s="727"/>
      <c r="G5" s="727"/>
      <c r="H5" s="727"/>
      <c r="I5" s="727"/>
      <c r="J5" s="727"/>
      <c r="K5" s="727"/>
      <c r="L5" s="727"/>
      <c r="M5" s="727"/>
      <c r="N5" s="727"/>
      <c r="O5" s="727"/>
      <c r="P5" s="728"/>
      <c r="Q5" s="703" t="s">
        <v>343</v>
      </c>
      <c r="R5" s="704"/>
      <c r="S5" s="704"/>
      <c r="T5" s="704"/>
      <c r="U5" s="705"/>
      <c r="V5" s="703" t="s">
        <v>344</v>
      </c>
      <c r="W5" s="704"/>
      <c r="X5" s="704"/>
      <c r="Y5" s="704"/>
      <c r="Z5" s="705"/>
      <c r="AA5" s="703" t="s">
        <v>345</v>
      </c>
      <c r="AB5" s="704"/>
      <c r="AC5" s="704"/>
      <c r="AD5" s="704"/>
      <c r="AE5" s="704"/>
      <c r="AF5" s="736" t="s">
        <v>346</v>
      </c>
      <c r="AG5" s="704"/>
      <c r="AH5" s="704"/>
      <c r="AI5" s="704"/>
      <c r="AJ5" s="715"/>
      <c r="AK5" s="704" t="s">
        <v>347</v>
      </c>
      <c r="AL5" s="704"/>
      <c r="AM5" s="704"/>
      <c r="AN5" s="704"/>
      <c r="AO5" s="705"/>
      <c r="AP5" s="703" t="s">
        <v>348</v>
      </c>
      <c r="AQ5" s="704"/>
      <c r="AR5" s="704"/>
      <c r="AS5" s="704"/>
      <c r="AT5" s="705"/>
      <c r="AU5" s="703" t="s">
        <v>349</v>
      </c>
      <c r="AV5" s="704"/>
      <c r="AW5" s="704"/>
      <c r="AX5" s="704"/>
      <c r="AY5" s="715"/>
      <c r="AZ5" s="207"/>
      <c r="BA5" s="207"/>
      <c r="BB5" s="207"/>
      <c r="BC5" s="207"/>
      <c r="BD5" s="207"/>
      <c r="BE5" s="208"/>
      <c r="BF5" s="208"/>
      <c r="BG5" s="208"/>
      <c r="BH5" s="208"/>
      <c r="BI5" s="208"/>
      <c r="BJ5" s="208"/>
      <c r="BK5" s="208"/>
      <c r="BL5" s="208"/>
      <c r="BM5" s="208"/>
      <c r="BN5" s="208"/>
      <c r="BO5" s="208"/>
      <c r="BP5" s="208"/>
      <c r="BQ5" s="726" t="s">
        <v>350</v>
      </c>
      <c r="BR5" s="727"/>
      <c r="BS5" s="727"/>
      <c r="BT5" s="727"/>
      <c r="BU5" s="727"/>
      <c r="BV5" s="727"/>
      <c r="BW5" s="727"/>
      <c r="BX5" s="727"/>
      <c r="BY5" s="727"/>
      <c r="BZ5" s="727"/>
      <c r="CA5" s="727"/>
      <c r="CB5" s="727"/>
      <c r="CC5" s="727"/>
      <c r="CD5" s="727"/>
      <c r="CE5" s="727"/>
      <c r="CF5" s="727"/>
      <c r="CG5" s="728"/>
      <c r="CH5" s="703" t="s">
        <v>351</v>
      </c>
      <c r="CI5" s="704"/>
      <c r="CJ5" s="704"/>
      <c r="CK5" s="704"/>
      <c r="CL5" s="705"/>
      <c r="CM5" s="703" t="s">
        <v>352</v>
      </c>
      <c r="CN5" s="704"/>
      <c r="CO5" s="704"/>
      <c r="CP5" s="704"/>
      <c r="CQ5" s="705"/>
      <c r="CR5" s="703" t="s">
        <v>353</v>
      </c>
      <c r="CS5" s="704"/>
      <c r="CT5" s="704"/>
      <c r="CU5" s="704"/>
      <c r="CV5" s="705"/>
      <c r="CW5" s="703" t="s">
        <v>354</v>
      </c>
      <c r="CX5" s="704"/>
      <c r="CY5" s="704"/>
      <c r="CZ5" s="704"/>
      <c r="DA5" s="705"/>
      <c r="DB5" s="703" t="s">
        <v>355</v>
      </c>
      <c r="DC5" s="704"/>
      <c r="DD5" s="704"/>
      <c r="DE5" s="704"/>
      <c r="DF5" s="705"/>
      <c r="DG5" s="709" t="s">
        <v>356</v>
      </c>
      <c r="DH5" s="710"/>
      <c r="DI5" s="710"/>
      <c r="DJ5" s="710"/>
      <c r="DK5" s="711"/>
      <c r="DL5" s="709" t="s">
        <v>357</v>
      </c>
      <c r="DM5" s="710"/>
      <c r="DN5" s="710"/>
      <c r="DO5" s="710"/>
      <c r="DP5" s="711"/>
      <c r="DQ5" s="703" t="s">
        <v>358</v>
      </c>
      <c r="DR5" s="704"/>
      <c r="DS5" s="704"/>
      <c r="DT5" s="704"/>
      <c r="DU5" s="705"/>
      <c r="DV5" s="703" t="s">
        <v>349</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359</v>
      </c>
      <c r="C7" s="718"/>
      <c r="D7" s="718"/>
      <c r="E7" s="718"/>
      <c r="F7" s="718"/>
      <c r="G7" s="718"/>
      <c r="H7" s="718"/>
      <c r="I7" s="718"/>
      <c r="J7" s="718"/>
      <c r="K7" s="718"/>
      <c r="L7" s="718"/>
      <c r="M7" s="718"/>
      <c r="N7" s="718"/>
      <c r="O7" s="718"/>
      <c r="P7" s="719"/>
      <c r="Q7" s="720">
        <v>28729</v>
      </c>
      <c r="R7" s="721"/>
      <c r="S7" s="721"/>
      <c r="T7" s="721"/>
      <c r="U7" s="721"/>
      <c r="V7" s="721">
        <v>27904</v>
      </c>
      <c r="W7" s="721"/>
      <c r="X7" s="721"/>
      <c r="Y7" s="721"/>
      <c r="Z7" s="721"/>
      <c r="AA7" s="721">
        <v>825</v>
      </c>
      <c r="AB7" s="721"/>
      <c r="AC7" s="721"/>
      <c r="AD7" s="721"/>
      <c r="AE7" s="722"/>
      <c r="AF7" s="723">
        <v>745</v>
      </c>
      <c r="AG7" s="724"/>
      <c r="AH7" s="724"/>
      <c r="AI7" s="724"/>
      <c r="AJ7" s="725"/>
      <c r="AK7" s="760">
        <v>333</v>
      </c>
      <c r="AL7" s="761"/>
      <c r="AM7" s="761"/>
      <c r="AN7" s="761"/>
      <c r="AO7" s="761"/>
      <c r="AP7" s="761">
        <v>31512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t="s">
        <v>538</v>
      </c>
      <c r="CI7" s="758"/>
      <c r="CJ7" s="758"/>
      <c r="CK7" s="758"/>
      <c r="CL7" s="759"/>
      <c r="CM7" s="757">
        <v>201</v>
      </c>
      <c r="CN7" s="758"/>
      <c r="CO7" s="758"/>
      <c r="CP7" s="758"/>
      <c r="CQ7" s="759"/>
      <c r="CR7" s="757">
        <v>3</v>
      </c>
      <c r="CS7" s="758"/>
      <c r="CT7" s="758"/>
      <c r="CU7" s="758"/>
      <c r="CV7" s="759"/>
      <c r="CW7" s="757" t="s">
        <v>539</v>
      </c>
      <c r="CX7" s="758"/>
      <c r="CY7" s="758"/>
      <c r="CZ7" s="758"/>
      <c r="DA7" s="759"/>
      <c r="DB7" s="757">
        <v>390</v>
      </c>
      <c r="DC7" s="758"/>
      <c r="DD7" s="758"/>
      <c r="DE7" s="758"/>
      <c r="DF7" s="759"/>
      <c r="DG7" s="757" t="s">
        <v>538</v>
      </c>
      <c r="DH7" s="758"/>
      <c r="DI7" s="758"/>
      <c r="DJ7" s="758"/>
      <c r="DK7" s="759"/>
      <c r="DL7" s="757" t="s">
        <v>539</v>
      </c>
      <c r="DM7" s="758"/>
      <c r="DN7" s="758"/>
      <c r="DO7" s="758"/>
      <c r="DP7" s="759"/>
      <c r="DQ7" s="757" t="s">
        <v>539</v>
      </c>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-2</v>
      </c>
      <c r="CI8" s="768"/>
      <c r="CJ8" s="768"/>
      <c r="CK8" s="768"/>
      <c r="CL8" s="769"/>
      <c r="CM8" s="767">
        <v>16</v>
      </c>
      <c r="CN8" s="768"/>
      <c r="CO8" s="768"/>
      <c r="CP8" s="768"/>
      <c r="CQ8" s="769"/>
      <c r="CR8" s="767">
        <v>5</v>
      </c>
      <c r="CS8" s="768"/>
      <c r="CT8" s="768"/>
      <c r="CU8" s="768"/>
      <c r="CV8" s="769"/>
      <c r="CW8" s="767" t="s">
        <v>539</v>
      </c>
      <c r="CX8" s="768"/>
      <c r="CY8" s="768"/>
      <c r="CZ8" s="768"/>
      <c r="DA8" s="769"/>
      <c r="DB8" s="767" t="s">
        <v>539</v>
      </c>
      <c r="DC8" s="768"/>
      <c r="DD8" s="768"/>
      <c r="DE8" s="768"/>
      <c r="DF8" s="769"/>
      <c r="DG8" s="767" t="s">
        <v>538</v>
      </c>
      <c r="DH8" s="768"/>
      <c r="DI8" s="768"/>
      <c r="DJ8" s="768"/>
      <c r="DK8" s="769"/>
      <c r="DL8" s="767" t="s">
        <v>539</v>
      </c>
      <c r="DM8" s="768"/>
      <c r="DN8" s="768"/>
      <c r="DO8" s="768"/>
      <c r="DP8" s="769"/>
      <c r="DQ8" s="767" t="s">
        <v>539</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t="s">
        <v>537</v>
      </c>
      <c r="BT9" s="755"/>
      <c r="BU9" s="755"/>
      <c r="BV9" s="755"/>
      <c r="BW9" s="755"/>
      <c r="BX9" s="755"/>
      <c r="BY9" s="755"/>
      <c r="BZ9" s="755"/>
      <c r="CA9" s="755"/>
      <c r="CB9" s="755"/>
      <c r="CC9" s="755"/>
      <c r="CD9" s="755"/>
      <c r="CE9" s="755"/>
      <c r="CF9" s="755"/>
      <c r="CG9" s="756"/>
      <c r="CH9" s="767" t="s">
        <v>539</v>
      </c>
      <c r="CI9" s="768"/>
      <c r="CJ9" s="768"/>
      <c r="CK9" s="768"/>
      <c r="CL9" s="769"/>
      <c r="CM9" s="767">
        <v>93</v>
      </c>
      <c r="CN9" s="768"/>
      <c r="CO9" s="768"/>
      <c r="CP9" s="768"/>
      <c r="CQ9" s="769"/>
      <c r="CR9" s="767">
        <v>118</v>
      </c>
      <c r="CS9" s="768"/>
      <c r="CT9" s="768"/>
      <c r="CU9" s="768"/>
      <c r="CV9" s="769"/>
      <c r="CW9" s="767">
        <v>15</v>
      </c>
      <c r="CX9" s="768"/>
      <c r="CY9" s="768"/>
      <c r="CZ9" s="768"/>
      <c r="DA9" s="769"/>
      <c r="DB9" s="767" t="s">
        <v>538</v>
      </c>
      <c r="DC9" s="768"/>
      <c r="DD9" s="768"/>
      <c r="DE9" s="768"/>
      <c r="DF9" s="769"/>
      <c r="DG9" s="767" t="s">
        <v>539</v>
      </c>
      <c r="DH9" s="768"/>
      <c r="DI9" s="768"/>
      <c r="DJ9" s="768"/>
      <c r="DK9" s="769"/>
      <c r="DL9" s="767" t="s">
        <v>539</v>
      </c>
      <c r="DM9" s="768"/>
      <c r="DN9" s="768"/>
      <c r="DO9" s="768"/>
      <c r="DP9" s="769"/>
      <c r="DQ9" s="767" t="s">
        <v>538</v>
      </c>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360</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361</v>
      </c>
      <c r="B23" s="776" t="s">
        <v>362</v>
      </c>
      <c r="C23" s="777"/>
      <c r="D23" s="777"/>
      <c r="E23" s="777"/>
      <c r="F23" s="777"/>
      <c r="G23" s="777"/>
      <c r="H23" s="777"/>
      <c r="I23" s="777"/>
      <c r="J23" s="777"/>
      <c r="K23" s="777"/>
      <c r="L23" s="777"/>
      <c r="M23" s="777"/>
      <c r="N23" s="777"/>
      <c r="O23" s="777"/>
      <c r="P23" s="778"/>
      <c r="Q23" s="779">
        <v>28729</v>
      </c>
      <c r="R23" s="780"/>
      <c r="S23" s="780"/>
      <c r="T23" s="780"/>
      <c r="U23" s="780"/>
      <c r="V23" s="780">
        <v>27904</v>
      </c>
      <c r="W23" s="780"/>
      <c r="X23" s="780"/>
      <c r="Y23" s="780"/>
      <c r="Z23" s="780"/>
      <c r="AA23" s="780">
        <v>825</v>
      </c>
      <c r="AB23" s="780"/>
      <c r="AC23" s="780"/>
      <c r="AD23" s="780"/>
      <c r="AE23" s="781"/>
      <c r="AF23" s="782">
        <v>745</v>
      </c>
      <c r="AG23" s="780"/>
      <c r="AH23" s="780"/>
      <c r="AI23" s="780"/>
      <c r="AJ23" s="783"/>
      <c r="AK23" s="784"/>
      <c r="AL23" s="785"/>
      <c r="AM23" s="785"/>
      <c r="AN23" s="785"/>
      <c r="AO23" s="785"/>
      <c r="AP23" s="780">
        <v>31512</v>
      </c>
      <c r="AQ23" s="780"/>
      <c r="AR23" s="780"/>
      <c r="AS23" s="780"/>
      <c r="AT23" s="780"/>
      <c r="AU23" s="786"/>
      <c r="AV23" s="786"/>
      <c r="AW23" s="786"/>
      <c r="AX23" s="786"/>
      <c r="AY23" s="787"/>
      <c r="AZ23" s="795" t="s">
        <v>108</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342</v>
      </c>
      <c r="B26" s="727"/>
      <c r="C26" s="727"/>
      <c r="D26" s="727"/>
      <c r="E26" s="727"/>
      <c r="F26" s="727"/>
      <c r="G26" s="727"/>
      <c r="H26" s="727"/>
      <c r="I26" s="727"/>
      <c r="J26" s="727"/>
      <c r="K26" s="727"/>
      <c r="L26" s="727"/>
      <c r="M26" s="727"/>
      <c r="N26" s="727"/>
      <c r="O26" s="727"/>
      <c r="P26" s="728"/>
      <c r="Q26" s="703" t="s">
        <v>365</v>
      </c>
      <c r="R26" s="704"/>
      <c r="S26" s="704"/>
      <c r="T26" s="704"/>
      <c r="U26" s="705"/>
      <c r="V26" s="703" t="s">
        <v>366</v>
      </c>
      <c r="W26" s="704"/>
      <c r="X26" s="704"/>
      <c r="Y26" s="704"/>
      <c r="Z26" s="705"/>
      <c r="AA26" s="703" t="s">
        <v>367</v>
      </c>
      <c r="AB26" s="704"/>
      <c r="AC26" s="704"/>
      <c r="AD26" s="704"/>
      <c r="AE26" s="704"/>
      <c r="AF26" s="798" t="s">
        <v>368</v>
      </c>
      <c r="AG26" s="799"/>
      <c r="AH26" s="799"/>
      <c r="AI26" s="799"/>
      <c r="AJ26" s="800"/>
      <c r="AK26" s="704" t="s">
        <v>369</v>
      </c>
      <c r="AL26" s="704"/>
      <c r="AM26" s="704"/>
      <c r="AN26" s="704"/>
      <c r="AO26" s="705"/>
      <c r="AP26" s="703" t="s">
        <v>370</v>
      </c>
      <c r="AQ26" s="704"/>
      <c r="AR26" s="704"/>
      <c r="AS26" s="704"/>
      <c r="AT26" s="705"/>
      <c r="AU26" s="703" t="s">
        <v>371</v>
      </c>
      <c r="AV26" s="704"/>
      <c r="AW26" s="704"/>
      <c r="AX26" s="704"/>
      <c r="AY26" s="705"/>
      <c r="AZ26" s="703" t="s">
        <v>372</v>
      </c>
      <c r="BA26" s="704"/>
      <c r="BB26" s="704"/>
      <c r="BC26" s="704"/>
      <c r="BD26" s="705"/>
      <c r="BE26" s="703" t="s">
        <v>349</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373</v>
      </c>
      <c r="C28" s="718"/>
      <c r="D28" s="718"/>
      <c r="E28" s="718"/>
      <c r="F28" s="718"/>
      <c r="G28" s="718"/>
      <c r="H28" s="718"/>
      <c r="I28" s="718"/>
      <c r="J28" s="718"/>
      <c r="K28" s="718"/>
      <c r="L28" s="718"/>
      <c r="M28" s="718"/>
      <c r="N28" s="718"/>
      <c r="O28" s="718"/>
      <c r="P28" s="719"/>
      <c r="Q28" s="808">
        <v>9190</v>
      </c>
      <c r="R28" s="809"/>
      <c r="S28" s="809"/>
      <c r="T28" s="809"/>
      <c r="U28" s="809"/>
      <c r="V28" s="809">
        <v>8522</v>
      </c>
      <c r="W28" s="809"/>
      <c r="X28" s="809"/>
      <c r="Y28" s="809"/>
      <c r="Z28" s="809"/>
      <c r="AA28" s="809">
        <v>668</v>
      </c>
      <c r="AB28" s="809"/>
      <c r="AC28" s="809"/>
      <c r="AD28" s="809"/>
      <c r="AE28" s="810"/>
      <c r="AF28" s="811">
        <v>668</v>
      </c>
      <c r="AG28" s="809"/>
      <c r="AH28" s="809"/>
      <c r="AI28" s="809"/>
      <c r="AJ28" s="812"/>
      <c r="AK28" s="813">
        <v>990</v>
      </c>
      <c r="AL28" s="804"/>
      <c r="AM28" s="804"/>
      <c r="AN28" s="804"/>
      <c r="AO28" s="804"/>
      <c r="AP28" s="804" t="s">
        <v>530</v>
      </c>
      <c r="AQ28" s="804"/>
      <c r="AR28" s="804"/>
      <c r="AS28" s="804"/>
      <c r="AT28" s="804"/>
      <c r="AU28" s="804" t="s">
        <v>530</v>
      </c>
      <c r="AV28" s="804"/>
      <c r="AW28" s="804"/>
      <c r="AX28" s="804"/>
      <c r="AY28" s="804"/>
      <c r="AZ28" s="805" t="s">
        <v>532</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374</v>
      </c>
      <c r="C29" s="742"/>
      <c r="D29" s="742"/>
      <c r="E29" s="742"/>
      <c r="F29" s="742"/>
      <c r="G29" s="742"/>
      <c r="H29" s="742"/>
      <c r="I29" s="742"/>
      <c r="J29" s="742"/>
      <c r="K29" s="742"/>
      <c r="L29" s="742"/>
      <c r="M29" s="742"/>
      <c r="N29" s="742"/>
      <c r="O29" s="742"/>
      <c r="P29" s="743"/>
      <c r="Q29" s="744">
        <v>787</v>
      </c>
      <c r="R29" s="745"/>
      <c r="S29" s="745"/>
      <c r="T29" s="745"/>
      <c r="U29" s="745"/>
      <c r="V29" s="745">
        <v>781</v>
      </c>
      <c r="W29" s="745"/>
      <c r="X29" s="745"/>
      <c r="Y29" s="745"/>
      <c r="Z29" s="745"/>
      <c r="AA29" s="745">
        <v>6</v>
      </c>
      <c r="AB29" s="745"/>
      <c r="AC29" s="745"/>
      <c r="AD29" s="745"/>
      <c r="AE29" s="746"/>
      <c r="AF29" s="747">
        <v>6</v>
      </c>
      <c r="AG29" s="748"/>
      <c r="AH29" s="748"/>
      <c r="AI29" s="748"/>
      <c r="AJ29" s="749"/>
      <c r="AK29" s="816">
        <v>286</v>
      </c>
      <c r="AL29" s="817"/>
      <c r="AM29" s="817"/>
      <c r="AN29" s="817"/>
      <c r="AO29" s="817"/>
      <c r="AP29" s="817" t="s">
        <v>531</v>
      </c>
      <c r="AQ29" s="817"/>
      <c r="AR29" s="817"/>
      <c r="AS29" s="817"/>
      <c r="AT29" s="817"/>
      <c r="AU29" s="817" t="s">
        <v>530</v>
      </c>
      <c r="AV29" s="817"/>
      <c r="AW29" s="817"/>
      <c r="AX29" s="817"/>
      <c r="AY29" s="817"/>
      <c r="AZ29" s="818" t="s">
        <v>532</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375</v>
      </c>
      <c r="C30" s="742"/>
      <c r="D30" s="742"/>
      <c r="E30" s="742"/>
      <c r="F30" s="742"/>
      <c r="G30" s="742"/>
      <c r="H30" s="742"/>
      <c r="I30" s="742"/>
      <c r="J30" s="742"/>
      <c r="K30" s="742"/>
      <c r="L30" s="742"/>
      <c r="M30" s="742"/>
      <c r="N30" s="742"/>
      <c r="O30" s="742"/>
      <c r="P30" s="743"/>
      <c r="Q30" s="744">
        <v>5965</v>
      </c>
      <c r="R30" s="745"/>
      <c r="S30" s="745"/>
      <c r="T30" s="745"/>
      <c r="U30" s="745"/>
      <c r="V30" s="745">
        <v>5900</v>
      </c>
      <c r="W30" s="745"/>
      <c r="X30" s="745"/>
      <c r="Y30" s="745"/>
      <c r="Z30" s="745"/>
      <c r="AA30" s="745">
        <v>65</v>
      </c>
      <c r="AB30" s="745"/>
      <c r="AC30" s="745"/>
      <c r="AD30" s="745"/>
      <c r="AE30" s="746"/>
      <c r="AF30" s="747">
        <v>65</v>
      </c>
      <c r="AG30" s="748"/>
      <c r="AH30" s="748"/>
      <c r="AI30" s="748"/>
      <c r="AJ30" s="749"/>
      <c r="AK30" s="816">
        <v>845</v>
      </c>
      <c r="AL30" s="817"/>
      <c r="AM30" s="817"/>
      <c r="AN30" s="817"/>
      <c r="AO30" s="817"/>
      <c r="AP30" s="817" t="s">
        <v>530</v>
      </c>
      <c r="AQ30" s="817"/>
      <c r="AR30" s="817"/>
      <c r="AS30" s="817"/>
      <c r="AT30" s="817"/>
      <c r="AU30" s="817" t="s">
        <v>530</v>
      </c>
      <c r="AV30" s="817"/>
      <c r="AW30" s="817"/>
      <c r="AX30" s="817"/>
      <c r="AY30" s="817"/>
      <c r="AZ30" s="818" t="s">
        <v>532</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376</v>
      </c>
      <c r="C31" s="742"/>
      <c r="D31" s="742"/>
      <c r="E31" s="742"/>
      <c r="F31" s="742"/>
      <c r="G31" s="742"/>
      <c r="H31" s="742"/>
      <c r="I31" s="742"/>
      <c r="J31" s="742"/>
      <c r="K31" s="742"/>
      <c r="L31" s="742"/>
      <c r="M31" s="742"/>
      <c r="N31" s="742"/>
      <c r="O31" s="742"/>
      <c r="P31" s="743"/>
      <c r="Q31" s="744">
        <v>1086</v>
      </c>
      <c r="R31" s="745"/>
      <c r="S31" s="745"/>
      <c r="T31" s="745"/>
      <c r="U31" s="745"/>
      <c r="V31" s="745">
        <v>989</v>
      </c>
      <c r="W31" s="745"/>
      <c r="X31" s="745"/>
      <c r="Y31" s="745"/>
      <c r="Z31" s="745"/>
      <c r="AA31" s="745">
        <v>97</v>
      </c>
      <c r="AB31" s="745"/>
      <c r="AC31" s="745"/>
      <c r="AD31" s="745"/>
      <c r="AE31" s="746"/>
      <c r="AF31" s="747">
        <v>1407</v>
      </c>
      <c r="AG31" s="748"/>
      <c r="AH31" s="748"/>
      <c r="AI31" s="748"/>
      <c r="AJ31" s="749"/>
      <c r="AK31" s="816">
        <v>11</v>
      </c>
      <c r="AL31" s="817"/>
      <c r="AM31" s="817"/>
      <c r="AN31" s="817"/>
      <c r="AO31" s="817"/>
      <c r="AP31" s="817">
        <v>5395</v>
      </c>
      <c r="AQ31" s="817"/>
      <c r="AR31" s="817"/>
      <c r="AS31" s="817"/>
      <c r="AT31" s="817"/>
      <c r="AU31" s="817">
        <v>59</v>
      </c>
      <c r="AV31" s="817"/>
      <c r="AW31" s="817"/>
      <c r="AX31" s="817"/>
      <c r="AY31" s="817"/>
      <c r="AZ31" s="818" t="s">
        <v>531</v>
      </c>
      <c r="BA31" s="818"/>
      <c r="BB31" s="818"/>
      <c r="BC31" s="818"/>
      <c r="BD31" s="818"/>
      <c r="BE31" s="814" t="s">
        <v>377</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378</v>
      </c>
      <c r="C32" s="742"/>
      <c r="D32" s="742"/>
      <c r="E32" s="742"/>
      <c r="F32" s="742"/>
      <c r="G32" s="742"/>
      <c r="H32" s="742"/>
      <c r="I32" s="742"/>
      <c r="J32" s="742"/>
      <c r="K32" s="742"/>
      <c r="L32" s="742"/>
      <c r="M32" s="742"/>
      <c r="N32" s="742"/>
      <c r="O32" s="742"/>
      <c r="P32" s="743"/>
      <c r="Q32" s="744">
        <v>686</v>
      </c>
      <c r="R32" s="745"/>
      <c r="S32" s="745"/>
      <c r="T32" s="745"/>
      <c r="U32" s="745"/>
      <c r="V32" s="745">
        <v>674</v>
      </c>
      <c r="W32" s="745"/>
      <c r="X32" s="745"/>
      <c r="Y32" s="745"/>
      <c r="Z32" s="745"/>
      <c r="AA32" s="745">
        <v>12</v>
      </c>
      <c r="AB32" s="745"/>
      <c r="AC32" s="745"/>
      <c r="AD32" s="745"/>
      <c r="AE32" s="746"/>
      <c r="AF32" s="747">
        <v>168</v>
      </c>
      <c r="AG32" s="748"/>
      <c r="AH32" s="748"/>
      <c r="AI32" s="748"/>
      <c r="AJ32" s="749"/>
      <c r="AK32" s="816">
        <v>536</v>
      </c>
      <c r="AL32" s="817"/>
      <c r="AM32" s="817"/>
      <c r="AN32" s="817"/>
      <c r="AO32" s="817"/>
      <c r="AP32" s="817">
        <v>7488</v>
      </c>
      <c r="AQ32" s="817"/>
      <c r="AR32" s="817"/>
      <c r="AS32" s="817"/>
      <c r="AT32" s="817"/>
      <c r="AU32" s="817">
        <v>5033</v>
      </c>
      <c r="AV32" s="817"/>
      <c r="AW32" s="817"/>
      <c r="AX32" s="817"/>
      <c r="AY32" s="817"/>
      <c r="AZ32" s="818" t="s">
        <v>530</v>
      </c>
      <c r="BA32" s="818"/>
      <c r="BB32" s="818"/>
      <c r="BC32" s="818"/>
      <c r="BD32" s="818"/>
      <c r="BE32" s="814" t="s">
        <v>377</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379</v>
      </c>
      <c r="C33" s="742"/>
      <c r="D33" s="742"/>
      <c r="E33" s="742"/>
      <c r="F33" s="742"/>
      <c r="G33" s="742"/>
      <c r="H33" s="742"/>
      <c r="I33" s="742"/>
      <c r="J33" s="742"/>
      <c r="K33" s="742"/>
      <c r="L33" s="742"/>
      <c r="M33" s="742"/>
      <c r="N33" s="742"/>
      <c r="O33" s="742"/>
      <c r="P33" s="743"/>
      <c r="Q33" s="744">
        <v>95</v>
      </c>
      <c r="R33" s="745"/>
      <c r="S33" s="745"/>
      <c r="T33" s="745"/>
      <c r="U33" s="745"/>
      <c r="V33" s="745">
        <v>92</v>
      </c>
      <c r="W33" s="745"/>
      <c r="X33" s="745"/>
      <c r="Y33" s="745"/>
      <c r="Z33" s="745"/>
      <c r="AA33" s="745">
        <v>3</v>
      </c>
      <c r="AB33" s="745"/>
      <c r="AC33" s="745"/>
      <c r="AD33" s="745"/>
      <c r="AE33" s="746"/>
      <c r="AF33" s="747">
        <v>21</v>
      </c>
      <c r="AG33" s="748"/>
      <c r="AH33" s="748"/>
      <c r="AI33" s="748"/>
      <c r="AJ33" s="749"/>
      <c r="AK33" s="816">
        <v>116</v>
      </c>
      <c r="AL33" s="817"/>
      <c r="AM33" s="817"/>
      <c r="AN33" s="817"/>
      <c r="AO33" s="817"/>
      <c r="AP33" s="817">
        <v>1034</v>
      </c>
      <c r="AQ33" s="817"/>
      <c r="AR33" s="817"/>
      <c r="AS33" s="817"/>
      <c r="AT33" s="817"/>
      <c r="AU33" s="817">
        <v>931</v>
      </c>
      <c r="AV33" s="817"/>
      <c r="AW33" s="817"/>
      <c r="AX33" s="817"/>
      <c r="AY33" s="817"/>
      <c r="AZ33" s="818" t="s">
        <v>530</v>
      </c>
      <c r="BA33" s="818"/>
      <c r="BB33" s="818"/>
      <c r="BC33" s="818"/>
      <c r="BD33" s="818"/>
      <c r="BE33" s="814" t="s">
        <v>377</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380</v>
      </c>
      <c r="C34" s="742"/>
      <c r="D34" s="742"/>
      <c r="E34" s="742"/>
      <c r="F34" s="742"/>
      <c r="G34" s="742"/>
      <c r="H34" s="742"/>
      <c r="I34" s="742"/>
      <c r="J34" s="742"/>
      <c r="K34" s="742"/>
      <c r="L34" s="742"/>
      <c r="M34" s="742"/>
      <c r="N34" s="742"/>
      <c r="O34" s="742"/>
      <c r="P34" s="743"/>
      <c r="Q34" s="744">
        <v>1112</v>
      </c>
      <c r="R34" s="745"/>
      <c r="S34" s="745"/>
      <c r="T34" s="745"/>
      <c r="U34" s="745"/>
      <c r="V34" s="745">
        <v>1176</v>
      </c>
      <c r="W34" s="745"/>
      <c r="X34" s="745"/>
      <c r="Y34" s="745"/>
      <c r="Z34" s="745"/>
      <c r="AA34" s="745">
        <v>64</v>
      </c>
      <c r="AB34" s="745"/>
      <c r="AC34" s="745"/>
      <c r="AD34" s="745"/>
      <c r="AE34" s="746"/>
      <c r="AF34" s="747">
        <v>246</v>
      </c>
      <c r="AG34" s="748"/>
      <c r="AH34" s="748"/>
      <c r="AI34" s="748"/>
      <c r="AJ34" s="749"/>
      <c r="AK34" s="816">
        <v>370</v>
      </c>
      <c r="AL34" s="817"/>
      <c r="AM34" s="817"/>
      <c r="AN34" s="817"/>
      <c r="AO34" s="817"/>
      <c r="AP34" s="817">
        <v>1588</v>
      </c>
      <c r="AQ34" s="817"/>
      <c r="AR34" s="817"/>
      <c r="AS34" s="817"/>
      <c r="AT34" s="817"/>
      <c r="AU34" s="817">
        <v>1169</v>
      </c>
      <c r="AV34" s="817"/>
      <c r="AW34" s="817"/>
      <c r="AX34" s="817"/>
      <c r="AY34" s="817"/>
      <c r="AZ34" s="818" t="s">
        <v>530</v>
      </c>
      <c r="BA34" s="818"/>
      <c r="BB34" s="818"/>
      <c r="BC34" s="818"/>
      <c r="BD34" s="818"/>
      <c r="BE34" s="814" t="s">
        <v>377</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t="s">
        <v>381</v>
      </c>
      <c r="C35" s="742"/>
      <c r="D35" s="742"/>
      <c r="E35" s="742"/>
      <c r="F35" s="742"/>
      <c r="G35" s="742"/>
      <c r="H35" s="742"/>
      <c r="I35" s="742"/>
      <c r="J35" s="742"/>
      <c r="K35" s="742"/>
      <c r="L35" s="742"/>
      <c r="M35" s="742"/>
      <c r="N35" s="742"/>
      <c r="O35" s="742"/>
      <c r="P35" s="743"/>
      <c r="Q35" s="744">
        <v>543</v>
      </c>
      <c r="R35" s="745"/>
      <c r="S35" s="745"/>
      <c r="T35" s="745"/>
      <c r="U35" s="745"/>
      <c r="V35" s="745">
        <v>530</v>
      </c>
      <c r="W35" s="745"/>
      <c r="X35" s="745"/>
      <c r="Y35" s="745"/>
      <c r="Z35" s="745"/>
      <c r="AA35" s="745">
        <v>13</v>
      </c>
      <c r="AB35" s="745"/>
      <c r="AC35" s="745"/>
      <c r="AD35" s="745"/>
      <c r="AE35" s="746"/>
      <c r="AF35" s="747">
        <v>13</v>
      </c>
      <c r="AG35" s="748"/>
      <c r="AH35" s="748"/>
      <c r="AI35" s="748"/>
      <c r="AJ35" s="749"/>
      <c r="AK35" s="816">
        <v>29</v>
      </c>
      <c r="AL35" s="817"/>
      <c r="AM35" s="817"/>
      <c r="AN35" s="817"/>
      <c r="AO35" s="817"/>
      <c r="AP35" s="817">
        <v>1249</v>
      </c>
      <c r="AQ35" s="817"/>
      <c r="AR35" s="817"/>
      <c r="AS35" s="817"/>
      <c r="AT35" s="817"/>
      <c r="AU35" s="817">
        <v>421</v>
      </c>
      <c r="AV35" s="817"/>
      <c r="AW35" s="817"/>
      <c r="AX35" s="817"/>
      <c r="AY35" s="817"/>
      <c r="AZ35" s="818" t="s">
        <v>530</v>
      </c>
      <c r="BA35" s="818"/>
      <c r="BB35" s="818"/>
      <c r="BC35" s="818"/>
      <c r="BD35" s="818"/>
      <c r="BE35" s="814" t="s">
        <v>382</v>
      </c>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t="s">
        <v>383</v>
      </c>
      <c r="C36" s="742"/>
      <c r="D36" s="742"/>
      <c r="E36" s="742"/>
      <c r="F36" s="742"/>
      <c r="G36" s="742"/>
      <c r="H36" s="742"/>
      <c r="I36" s="742"/>
      <c r="J36" s="742"/>
      <c r="K36" s="742"/>
      <c r="L36" s="742"/>
      <c r="M36" s="742"/>
      <c r="N36" s="742"/>
      <c r="O36" s="742"/>
      <c r="P36" s="743"/>
      <c r="Q36" s="744">
        <v>32</v>
      </c>
      <c r="R36" s="745"/>
      <c r="S36" s="745"/>
      <c r="T36" s="745"/>
      <c r="U36" s="745"/>
      <c r="V36" s="745">
        <v>31</v>
      </c>
      <c r="W36" s="745"/>
      <c r="X36" s="745"/>
      <c r="Y36" s="745"/>
      <c r="Z36" s="745"/>
      <c r="AA36" s="745">
        <v>2</v>
      </c>
      <c r="AB36" s="745"/>
      <c r="AC36" s="745"/>
      <c r="AD36" s="745"/>
      <c r="AE36" s="746"/>
      <c r="AF36" s="747">
        <v>2</v>
      </c>
      <c r="AG36" s="748"/>
      <c r="AH36" s="748"/>
      <c r="AI36" s="748"/>
      <c r="AJ36" s="749"/>
      <c r="AK36" s="816">
        <v>21</v>
      </c>
      <c r="AL36" s="817"/>
      <c r="AM36" s="817"/>
      <c r="AN36" s="817"/>
      <c r="AO36" s="817"/>
      <c r="AP36" s="817">
        <v>133</v>
      </c>
      <c r="AQ36" s="817"/>
      <c r="AR36" s="817"/>
      <c r="AS36" s="817"/>
      <c r="AT36" s="817"/>
      <c r="AU36" s="817">
        <v>133</v>
      </c>
      <c r="AV36" s="817"/>
      <c r="AW36" s="817"/>
      <c r="AX36" s="817"/>
      <c r="AY36" s="817"/>
      <c r="AZ36" s="818" t="s">
        <v>530</v>
      </c>
      <c r="BA36" s="818"/>
      <c r="BB36" s="818"/>
      <c r="BC36" s="818"/>
      <c r="BD36" s="818"/>
      <c r="BE36" s="814" t="s">
        <v>382</v>
      </c>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t="s">
        <v>384</v>
      </c>
      <c r="C37" s="742"/>
      <c r="D37" s="742"/>
      <c r="E37" s="742"/>
      <c r="F37" s="742"/>
      <c r="G37" s="742"/>
      <c r="H37" s="742"/>
      <c r="I37" s="742"/>
      <c r="J37" s="742"/>
      <c r="K37" s="742"/>
      <c r="L37" s="742"/>
      <c r="M37" s="742"/>
      <c r="N37" s="742"/>
      <c r="O37" s="742"/>
      <c r="P37" s="743"/>
      <c r="Q37" s="744">
        <v>24</v>
      </c>
      <c r="R37" s="745"/>
      <c r="S37" s="745"/>
      <c r="T37" s="745"/>
      <c r="U37" s="745"/>
      <c r="V37" s="745">
        <v>22</v>
      </c>
      <c r="W37" s="745"/>
      <c r="X37" s="745"/>
      <c r="Y37" s="745"/>
      <c r="Z37" s="745"/>
      <c r="AA37" s="745">
        <v>2</v>
      </c>
      <c r="AB37" s="745"/>
      <c r="AC37" s="745"/>
      <c r="AD37" s="745"/>
      <c r="AE37" s="746"/>
      <c r="AF37" s="747">
        <v>2</v>
      </c>
      <c r="AG37" s="748"/>
      <c r="AH37" s="748"/>
      <c r="AI37" s="748"/>
      <c r="AJ37" s="749"/>
      <c r="AK37" s="816">
        <v>18</v>
      </c>
      <c r="AL37" s="817"/>
      <c r="AM37" s="817"/>
      <c r="AN37" s="817"/>
      <c r="AO37" s="817"/>
      <c r="AP37" s="817">
        <v>186</v>
      </c>
      <c r="AQ37" s="817"/>
      <c r="AR37" s="817"/>
      <c r="AS37" s="817"/>
      <c r="AT37" s="817"/>
      <c r="AU37" s="817">
        <v>187</v>
      </c>
      <c r="AV37" s="817"/>
      <c r="AW37" s="817"/>
      <c r="AX37" s="817"/>
      <c r="AY37" s="817"/>
      <c r="AZ37" s="818" t="s">
        <v>530</v>
      </c>
      <c r="BA37" s="818"/>
      <c r="BB37" s="818"/>
      <c r="BC37" s="818"/>
      <c r="BD37" s="818"/>
      <c r="BE37" s="814" t="s">
        <v>382</v>
      </c>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t="s">
        <v>385</v>
      </c>
      <c r="C38" s="742"/>
      <c r="D38" s="742"/>
      <c r="E38" s="742"/>
      <c r="F38" s="742"/>
      <c r="G38" s="742"/>
      <c r="H38" s="742"/>
      <c r="I38" s="742"/>
      <c r="J38" s="742"/>
      <c r="K38" s="742"/>
      <c r="L38" s="742"/>
      <c r="M38" s="742"/>
      <c r="N38" s="742"/>
      <c r="O38" s="742"/>
      <c r="P38" s="743"/>
      <c r="Q38" s="744">
        <v>130</v>
      </c>
      <c r="R38" s="745"/>
      <c r="S38" s="745"/>
      <c r="T38" s="745"/>
      <c r="U38" s="745"/>
      <c r="V38" s="745">
        <v>105</v>
      </c>
      <c r="W38" s="745"/>
      <c r="X38" s="745"/>
      <c r="Y38" s="745"/>
      <c r="Z38" s="745"/>
      <c r="AA38" s="745">
        <v>25</v>
      </c>
      <c r="AB38" s="745"/>
      <c r="AC38" s="745"/>
      <c r="AD38" s="745"/>
      <c r="AE38" s="746"/>
      <c r="AF38" s="747">
        <v>25</v>
      </c>
      <c r="AG38" s="748"/>
      <c r="AH38" s="748"/>
      <c r="AI38" s="748"/>
      <c r="AJ38" s="749"/>
      <c r="AK38" s="816">
        <v>20</v>
      </c>
      <c r="AL38" s="817"/>
      <c r="AM38" s="817"/>
      <c r="AN38" s="817"/>
      <c r="AO38" s="817"/>
      <c r="AP38" s="817">
        <v>43</v>
      </c>
      <c r="AQ38" s="817"/>
      <c r="AR38" s="817"/>
      <c r="AS38" s="817"/>
      <c r="AT38" s="817"/>
      <c r="AU38" s="817" t="s">
        <v>530</v>
      </c>
      <c r="AV38" s="817"/>
      <c r="AW38" s="817"/>
      <c r="AX38" s="817"/>
      <c r="AY38" s="817"/>
      <c r="AZ38" s="818" t="s">
        <v>530</v>
      </c>
      <c r="BA38" s="818"/>
      <c r="BB38" s="818"/>
      <c r="BC38" s="818"/>
      <c r="BD38" s="818"/>
      <c r="BE38" s="814" t="s">
        <v>382</v>
      </c>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361</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2623</v>
      </c>
      <c r="AG63" s="828"/>
      <c r="AH63" s="828"/>
      <c r="AI63" s="828"/>
      <c r="AJ63" s="829"/>
      <c r="AK63" s="830"/>
      <c r="AL63" s="825"/>
      <c r="AM63" s="825"/>
      <c r="AN63" s="825"/>
      <c r="AO63" s="825"/>
      <c r="AP63" s="828">
        <v>17116</v>
      </c>
      <c r="AQ63" s="828"/>
      <c r="AR63" s="828"/>
      <c r="AS63" s="828"/>
      <c r="AT63" s="828"/>
      <c r="AU63" s="828">
        <v>7933</v>
      </c>
      <c r="AV63" s="828"/>
      <c r="AW63" s="828"/>
      <c r="AX63" s="828"/>
      <c r="AY63" s="828"/>
      <c r="AZ63" s="832"/>
      <c r="BA63" s="832"/>
      <c r="BB63" s="832"/>
      <c r="BC63" s="832"/>
      <c r="BD63" s="832"/>
      <c r="BE63" s="833"/>
      <c r="BF63" s="833"/>
      <c r="BG63" s="833"/>
      <c r="BH63" s="833"/>
      <c r="BI63" s="834"/>
      <c r="BJ63" s="835" t="s">
        <v>108</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365</v>
      </c>
      <c r="R66" s="704"/>
      <c r="S66" s="704"/>
      <c r="T66" s="704"/>
      <c r="U66" s="705"/>
      <c r="V66" s="703" t="s">
        <v>366</v>
      </c>
      <c r="W66" s="704"/>
      <c r="X66" s="704"/>
      <c r="Y66" s="704"/>
      <c r="Z66" s="705"/>
      <c r="AA66" s="703" t="s">
        <v>367</v>
      </c>
      <c r="AB66" s="704"/>
      <c r="AC66" s="704"/>
      <c r="AD66" s="704"/>
      <c r="AE66" s="705"/>
      <c r="AF66" s="838" t="s">
        <v>368</v>
      </c>
      <c r="AG66" s="799"/>
      <c r="AH66" s="799"/>
      <c r="AI66" s="799"/>
      <c r="AJ66" s="839"/>
      <c r="AK66" s="703" t="s">
        <v>369</v>
      </c>
      <c r="AL66" s="727"/>
      <c r="AM66" s="727"/>
      <c r="AN66" s="727"/>
      <c r="AO66" s="728"/>
      <c r="AP66" s="703" t="s">
        <v>370</v>
      </c>
      <c r="AQ66" s="704"/>
      <c r="AR66" s="704"/>
      <c r="AS66" s="704"/>
      <c r="AT66" s="705"/>
      <c r="AU66" s="703" t="s">
        <v>390</v>
      </c>
      <c r="AV66" s="704"/>
      <c r="AW66" s="704"/>
      <c r="AX66" s="704"/>
      <c r="AY66" s="705"/>
      <c r="AZ66" s="703" t="s">
        <v>349</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540</v>
      </c>
      <c r="C68" s="856"/>
      <c r="D68" s="856"/>
      <c r="E68" s="856"/>
      <c r="F68" s="856"/>
      <c r="G68" s="856"/>
      <c r="H68" s="856"/>
      <c r="I68" s="856"/>
      <c r="J68" s="856"/>
      <c r="K68" s="856"/>
      <c r="L68" s="856"/>
      <c r="M68" s="856"/>
      <c r="N68" s="856"/>
      <c r="O68" s="856"/>
      <c r="P68" s="857"/>
      <c r="Q68" s="858">
        <v>100</v>
      </c>
      <c r="R68" s="852"/>
      <c r="S68" s="852"/>
      <c r="T68" s="852"/>
      <c r="U68" s="852"/>
      <c r="V68" s="852">
        <v>46</v>
      </c>
      <c r="W68" s="852"/>
      <c r="X68" s="852"/>
      <c r="Y68" s="852"/>
      <c r="Z68" s="852"/>
      <c r="AA68" s="852">
        <v>54</v>
      </c>
      <c r="AB68" s="852"/>
      <c r="AC68" s="852"/>
      <c r="AD68" s="852"/>
      <c r="AE68" s="852"/>
      <c r="AF68" s="852">
        <v>3</v>
      </c>
      <c r="AG68" s="852"/>
      <c r="AH68" s="852"/>
      <c r="AI68" s="852"/>
      <c r="AJ68" s="852"/>
      <c r="AK68" s="852" t="s">
        <v>541</v>
      </c>
      <c r="AL68" s="852"/>
      <c r="AM68" s="852"/>
      <c r="AN68" s="852"/>
      <c r="AO68" s="852"/>
      <c r="AP68" s="852" t="s">
        <v>541</v>
      </c>
      <c r="AQ68" s="852"/>
      <c r="AR68" s="852"/>
      <c r="AS68" s="852"/>
      <c r="AT68" s="852"/>
      <c r="AU68" s="852" t="s">
        <v>542</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533</v>
      </c>
      <c r="C69" s="860"/>
      <c r="D69" s="860"/>
      <c r="E69" s="860"/>
      <c r="F69" s="860"/>
      <c r="G69" s="860"/>
      <c r="H69" s="860"/>
      <c r="I69" s="860"/>
      <c r="J69" s="860"/>
      <c r="K69" s="860"/>
      <c r="L69" s="860"/>
      <c r="M69" s="860"/>
      <c r="N69" s="860"/>
      <c r="O69" s="860"/>
      <c r="P69" s="861"/>
      <c r="Q69" s="862">
        <v>258</v>
      </c>
      <c r="R69" s="817"/>
      <c r="S69" s="817"/>
      <c r="T69" s="817"/>
      <c r="U69" s="817"/>
      <c r="V69" s="817">
        <v>242</v>
      </c>
      <c r="W69" s="817"/>
      <c r="X69" s="817"/>
      <c r="Y69" s="817"/>
      <c r="Z69" s="817"/>
      <c r="AA69" s="817">
        <v>16</v>
      </c>
      <c r="AB69" s="817"/>
      <c r="AC69" s="817"/>
      <c r="AD69" s="817"/>
      <c r="AE69" s="817"/>
      <c r="AF69" s="817">
        <v>16</v>
      </c>
      <c r="AG69" s="817"/>
      <c r="AH69" s="817"/>
      <c r="AI69" s="817"/>
      <c r="AJ69" s="817"/>
      <c r="AK69" s="817" t="s">
        <v>534</v>
      </c>
      <c r="AL69" s="817"/>
      <c r="AM69" s="817"/>
      <c r="AN69" s="817"/>
      <c r="AO69" s="817"/>
      <c r="AP69" s="817">
        <v>267</v>
      </c>
      <c r="AQ69" s="817"/>
      <c r="AR69" s="817"/>
      <c r="AS69" s="817"/>
      <c r="AT69" s="817"/>
      <c r="AU69" s="817">
        <v>196</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543</v>
      </c>
      <c r="C70" s="860"/>
      <c r="D70" s="860"/>
      <c r="E70" s="860"/>
      <c r="F70" s="860"/>
      <c r="G70" s="860"/>
      <c r="H70" s="860"/>
      <c r="I70" s="860"/>
      <c r="J70" s="860"/>
      <c r="K70" s="860"/>
      <c r="L70" s="860"/>
      <c r="M70" s="860"/>
      <c r="N70" s="860"/>
      <c r="O70" s="860"/>
      <c r="P70" s="861"/>
      <c r="Q70" s="862">
        <v>181</v>
      </c>
      <c r="R70" s="817"/>
      <c r="S70" s="817"/>
      <c r="T70" s="817"/>
      <c r="U70" s="817"/>
      <c r="V70" s="817">
        <v>178</v>
      </c>
      <c r="W70" s="817"/>
      <c r="X70" s="817"/>
      <c r="Y70" s="817"/>
      <c r="Z70" s="817"/>
      <c r="AA70" s="817">
        <v>3</v>
      </c>
      <c r="AB70" s="817"/>
      <c r="AC70" s="817"/>
      <c r="AD70" s="817"/>
      <c r="AE70" s="817"/>
      <c r="AF70" s="817">
        <v>3</v>
      </c>
      <c r="AG70" s="817"/>
      <c r="AH70" s="817"/>
      <c r="AI70" s="817"/>
      <c r="AJ70" s="817"/>
      <c r="AK70" s="817">
        <v>4</v>
      </c>
      <c r="AL70" s="817"/>
      <c r="AM70" s="817"/>
      <c r="AN70" s="817"/>
      <c r="AO70" s="817"/>
      <c r="AP70" s="817" t="s">
        <v>530</v>
      </c>
      <c r="AQ70" s="817"/>
      <c r="AR70" s="817"/>
      <c r="AS70" s="817"/>
      <c r="AT70" s="817"/>
      <c r="AU70" s="817" t="s">
        <v>530</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544</v>
      </c>
      <c r="C71" s="860"/>
      <c r="D71" s="860"/>
      <c r="E71" s="860"/>
      <c r="F71" s="860"/>
      <c r="G71" s="860"/>
      <c r="H71" s="860"/>
      <c r="I71" s="860"/>
      <c r="J71" s="860"/>
      <c r="K71" s="860"/>
      <c r="L71" s="860"/>
      <c r="M71" s="860"/>
      <c r="N71" s="860"/>
      <c r="O71" s="860"/>
      <c r="P71" s="861"/>
      <c r="Q71" s="862">
        <v>150784</v>
      </c>
      <c r="R71" s="817"/>
      <c r="S71" s="817"/>
      <c r="T71" s="817"/>
      <c r="U71" s="817"/>
      <c r="V71" s="817">
        <v>145841</v>
      </c>
      <c r="W71" s="817"/>
      <c r="X71" s="817"/>
      <c r="Y71" s="817"/>
      <c r="Z71" s="817"/>
      <c r="AA71" s="817">
        <v>4943</v>
      </c>
      <c r="AB71" s="817"/>
      <c r="AC71" s="817"/>
      <c r="AD71" s="817"/>
      <c r="AE71" s="817"/>
      <c r="AF71" s="817">
        <v>4943</v>
      </c>
      <c r="AG71" s="817"/>
      <c r="AH71" s="817"/>
      <c r="AI71" s="817"/>
      <c r="AJ71" s="817"/>
      <c r="AK71" s="817">
        <v>1036</v>
      </c>
      <c r="AL71" s="817"/>
      <c r="AM71" s="817"/>
      <c r="AN71" s="817"/>
      <c r="AO71" s="817"/>
      <c r="AP71" s="817" t="s">
        <v>530</v>
      </c>
      <c r="AQ71" s="817"/>
      <c r="AR71" s="817"/>
      <c r="AS71" s="817"/>
      <c r="AT71" s="817"/>
      <c r="AU71" s="817" t="s">
        <v>530</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c r="C72" s="860"/>
      <c r="D72" s="860"/>
      <c r="E72" s="860"/>
      <c r="F72" s="860"/>
      <c r="G72" s="860"/>
      <c r="H72" s="860"/>
      <c r="I72" s="860"/>
      <c r="J72" s="860"/>
      <c r="K72" s="860"/>
      <c r="L72" s="860"/>
      <c r="M72" s="860"/>
      <c r="N72" s="860"/>
      <c r="O72" s="860"/>
      <c r="P72" s="861"/>
      <c r="Q72" s="862"/>
      <c r="R72" s="817"/>
      <c r="S72" s="817"/>
      <c r="T72" s="817"/>
      <c r="U72" s="817"/>
      <c r="V72" s="817"/>
      <c r="W72" s="817"/>
      <c r="X72" s="817"/>
      <c r="Y72" s="817"/>
      <c r="Z72" s="817"/>
      <c r="AA72" s="817"/>
      <c r="AB72" s="817"/>
      <c r="AC72" s="817"/>
      <c r="AD72" s="817"/>
      <c r="AE72" s="817"/>
      <c r="AF72" s="817"/>
      <c r="AG72" s="817"/>
      <c r="AH72" s="817"/>
      <c r="AI72" s="817"/>
      <c r="AJ72" s="817"/>
      <c r="AK72" s="817"/>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c r="C73" s="860"/>
      <c r="D73" s="860"/>
      <c r="E73" s="860"/>
      <c r="F73" s="860"/>
      <c r="G73" s="860"/>
      <c r="H73" s="860"/>
      <c r="I73" s="860"/>
      <c r="J73" s="860"/>
      <c r="K73" s="860"/>
      <c r="L73" s="860"/>
      <c r="M73" s="860"/>
      <c r="N73" s="860"/>
      <c r="O73" s="860"/>
      <c r="P73" s="861"/>
      <c r="Q73" s="862"/>
      <c r="R73" s="817"/>
      <c r="S73" s="817"/>
      <c r="T73" s="817"/>
      <c r="U73" s="817"/>
      <c r="V73" s="817"/>
      <c r="W73" s="817"/>
      <c r="X73" s="817"/>
      <c r="Y73" s="817"/>
      <c r="Z73" s="817"/>
      <c r="AA73" s="817"/>
      <c r="AB73" s="817"/>
      <c r="AC73" s="817"/>
      <c r="AD73" s="817"/>
      <c r="AE73" s="817"/>
      <c r="AF73" s="817"/>
      <c r="AG73" s="817"/>
      <c r="AH73" s="817"/>
      <c r="AI73" s="817"/>
      <c r="AJ73" s="817"/>
      <c r="AK73" s="817"/>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c r="C74" s="860"/>
      <c r="D74" s="860"/>
      <c r="E74" s="860"/>
      <c r="F74" s="860"/>
      <c r="G74" s="860"/>
      <c r="H74" s="860"/>
      <c r="I74" s="860"/>
      <c r="J74" s="860"/>
      <c r="K74" s="860"/>
      <c r="L74" s="860"/>
      <c r="M74" s="860"/>
      <c r="N74" s="860"/>
      <c r="O74" s="860"/>
      <c r="P74" s="861"/>
      <c r="Q74" s="862"/>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361</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27</v>
      </c>
      <c r="AG88" s="828"/>
      <c r="AH88" s="828"/>
      <c r="AI88" s="828"/>
      <c r="AJ88" s="828"/>
      <c r="AK88" s="825"/>
      <c r="AL88" s="825"/>
      <c r="AM88" s="825"/>
      <c r="AN88" s="825"/>
      <c r="AO88" s="825"/>
      <c r="AP88" s="828">
        <v>267</v>
      </c>
      <c r="AQ88" s="828"/>
      <c r="AR88" s="828"/>
      <c r="AS88" s="828"/>
      <c r="AT88" s="828"/>
      <c r="AU88" s="828">
        <v>196</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361</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126</v>
      </c>
      <c r="CS102" s="836"/>
      <c r="CT102" s="836"/>
      <c r="CU102" s="836"/>
      <c r="CV102" s="879"/>
      <c r="CW102" s="878">
        <v>15</v>
      </c>
      <c r="CX102" s="836"/>
      <c r="CY102" s="836"/>
      <c r="CZ102" s="836"/>
      <c r="DA102" s="879"/>
      <c r="DB102" s="878">
        <v>390</v>
      </c>
      <c r="DC102" s="836"/>
      <c r="DD102" s="836"/>
      <c r="DE102" s="836"/>
      <c r="DF102" s="879"/>
      <c r="DG102" s="878" t="s">
        <v>539</v>
      </c>
      <c r="DH102" s="836"/>
      <c r="DI102" s="836"/>
      <c r="DJ102" s="836"/>
      <c r="DK102" s="879"/>
      <c r="DL102" s="878" t="s">
        <v>539</v>
      </c>
      <c r="DM102" s="836"/>
      <c r="DN102" s="836"/>
      <c r="DO102" s="836"/>
      <c r="DP102" s="879"/>
      <c r="DQ102" s="878" t="s">
        <v>539</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282</v>
      </c>
      <c r="AG109" s="881"/>
      <c r="AH109" s="881"/>
      <c r="AI109" s="881"/>
      <c r="AJ109" s="882"/>
      <c r="AK109" s="880" t="s">
        <v>281</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282</v>
      </c>
      <c r="BW109" s="881"/>
      <c r="BX109" s="881"/>
      <c r="BY109" s="881"/>
      <c r="BZ109" s="882"/>
      <c r="CA109" s="880" t="s">
        <v>281</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282</v>
      </c>
      <c r="DM109" s="881"/>
      <c r="DN109" s="881"/>
      <c r="DO109" s="881"/>
      <c r="DP109" s="882"/>
      <c r="DQ109" s="880" t="s">
        <v>281</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3916283</v>
      </c>
      <c r="AB110" s="888"/>
      <c r="AC110" s="888"/>
      <c r="AD110" s="888"/>
      <c r="AE110" s="889"/>
      <c r="AF110" s="890">
        <v>3793680</v>
      </c>
      <c r="AG110" s="888"/>
      <c r="AH110" s="888"/>
      <c r="AI110" s="888"/>
      <c r="AJ110" s="889"/>
      <c r="AK110" s="890">
        <v>3560853</v>
      </c>
      <c r="AL110" s="888"/>
      <c r="AM110" s="888"/>
      <c r="AN110" s="888"/>
      <c r="AO110" s="889"/>
      <c r="AP110" s="891">
        <v>26.1</v>
      </c>
      <c r="AQ110" s="892"/>
      <c r="AR110" s="892"/>
      <c r="AS110" s="892"/>
      <c r="AT110" s="893"/>
      <c r="AU110" s="894" t="s">
        <v>57</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32139121</v>
      </c>
      <c r="BR110" s="925"/>
      <c r="BS110" s="925"/>
      <c r="BT110" s="925"/>
      <c r="BU110" s="925"/>
      <c r="BV110" s="925">
        <v>31546216</v>
      </c>
      <c r="BW110" s="925"/>
      <c r="BX110" s="925"/>
      <c r="BY110" s="925"/>
      <c r="BZ110" s="925"/>
      <c r="CA110" s="925">
        <v>31511750</v>
      </c>
      <c r="CB110" s="925"/>
      <c r="CC110" s="925"/>
      <c r="CD110" s="925"/>
      <c r="CE110" s="925"/>
      <c r="CF110" s="939">
        <v>231.1</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108</v>
      </c>
      <c r="DH110" s="925"/>
      <c r="DI110" s="925"/>
      <c r="DJ110" s="925"/>
      <c r="DK110" s="925"/>
      <c r="DL110" s="925" t="s">
        <v>108</v>
      </c>
      <c r="DM110" s="925"/>
      <c r="DN110" s="925"/>
      <c r="DO110" s="925"/>
      <c r="DP110" s="925"/>
      <c r="DQ110" s="925" t="s">
        <v>108</v>
      </c>
      <c r="DR110" s="925"/>
      <c r="DS110" s="925"/>
      <c r="DT110" s="925"/>
      <c r="DU110" s="925"/>
      <c r="DV110" s="926" t="s">
        <v>108</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108</v>
      </c>
      <c r="AB111" s="932"/>
      <c r="AC111" s="932"/>
      <c r="AD111" s="932"/>
      <c r="AE111" s="933"/>
      <c r="AF111" s="934" t="s">
        <v>108</v>
      </c>
      <c r="AG111" s="932"/>
      <c r="AH111" s="932"/>
      <c r="AI111" s="932"/>
      <c r="AJ111" s="933"/>
      <c r="AK111" s="934" t="s">
        <v>108</v>
      </c>
      <c r="AL111" s="932"/>
      <c r="AM111" s="932"/>
      <c r="AN111" s="932"/>
      <c r="AO111" s="933"/>
      <c r="AP111" s="935" t="s">
        <v>108</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76170</v>
      </c>
      <c r="BR111" s="918"/>
      <c r="BS111" s="918"/>
      <c r="BT111" s="918"/>
      <c r="BU111" s="918"/>
      <c r="BV111" s="918">
        <v>71902</v>
      </c>
      <c r="BW111" s="918"/>
      <c r="BX111" s="918"/>
      <c r="BY111" s="918"/>
      <c r="BZ111" s="918"/>
      <c r="CA111" s="918">
        <v>71979</v>
      </c>
      <c r="CB111" s="918"/>
      <c r="CC111" s="918"/>
      <c r="CD111" s="918"/>
      <c r="CE111" s="918"/>
      <c r="CF111" s="912">
        <v>0.5</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108</v>
      </c>
      <c r="DH111" s="918"/>
      <c r="DI111" s="918"/>
      <c r="DJ111" s="918"/>
      <c r="DK111" s="918"/>
      <c r="DL111" s="918" t="s">
        <v>108</v>
      </c>
      <c r="DM111" s="918"/>
      <c r="DN111" s="918"/>
      <c r="DO111" s="918"/>
      <c r="DP111" s="918"/>
      <c r="DQ111" s="918" t="s">
        <v>108</v>
      </c>
      <c r="DR111" s="918"/>
      <c r="DS111" s="918"/>
      <c r="DT111" s="918"/>
      <c r="DU111" s="918"/>
      <c r="DV111" s="919" t="s">
        <v>108</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108</v>
      </c>
      <c r="AB112" s="957"/>
      <c r="AC112" s="957"/>
      <c r="AD112" s="957"/>
      <c r="AE112" s="958"/>
      <c r="AF112" s="959" t="s">
        <v>108</v>
      </c>
      <c r="AG112" s="957"/>
      <c r="AH112" s="957"/>
      <c r="AI112" s="957"/>
      <c r="AJ112" s="958"/>
      <c r="AK112" s="959" t="s">
        <v>108</v>
      </c>
      <c r="AL112" s="957"/>
      <c r="AM112" s="957"/>
      <c r="AN112" s="957"/>
      <c r="AO112" s="958"/>
      <c r="AP112" s="960" t="s">
        <v>108</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9661141</v>
      </c>
      <c r="BR112" s="918"/>
      <c r="BS112" s="918"/>
      <c r="BT112" s="918"/>
      <c r="BU112" s="918"/>
      <c r="BV112" s="918">
        <v>9545666</v>
      </c>
      <c r="BW112" s="918"/>
      <c r="BX112" s="918"/>
      <c r="BY112" s="918"/>
      <c r="BZ112" s="918"/>
      <c r="CA112" s="918">
        <v>7933337</v>
      </c>
      <c r="CB112" s="918"/>
      <c r="CC112" s="918"/>
      <c r="CD112" s="918"/>
      <c r="CE112" s="918"/>
      <c r="CF112" s="912">
        <v>58.2</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108</v>
      </c>
      <c r="DH112" s="918"/>
      <c r="DI112" s="918"/>
      <c r="DJ112" s="918"/>
      <c r="DK112" s="918"/>
      <c r="DL112" s="918" t="s">
        <v>108</v>
      </c>
      <c r="DM112" s="918"/>
      <c r="DN112" s="918"/>
      <c r="DO112" s="918"/>
      <c r="DP112" s="918"/>
      <c r="DQ112" s="918" t="s">
        <v>108</v>
      </c>
      <c r="DR112" s="918"/>
      <c r="DS112" s="918"/>
      <c r="DT112" s="918"/>
      <c r="DU112" s="918"/>
      <c r="DV112" s="919" t="s">
        <v>108</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660777</v>
      </c>
      <c r="AB113" s="932"/>
      <c r="AC113" s="932"/>
      <c r="AD113" s="932"/>
      <c r="AE113" s="933"/>
      <c r="AF113" s="934">
        <v>628531</v>
      </c>
      <c r="AG113" s="932"/>
      <c r="AH113" s="932"/>
      <c r="AI113" s="932"/>
      <c r="AJ113" s="933"/>
      <c r="AK113" s="934">
        <v>639680</v>
      </c>
      <c r="AL113" s="932"/>
      <c r="AM113" s="932"/>
      <c r="AN113" s="932"/>
      <c r="AO113" s="933"/>
      <c r="AP113" s="935">
        <v>4.7</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302140</v>
      </c>
      <c r="BR113" s="918"/>
      <c r="BS113" s="918"/>
      <c r="BT113" s="918"/>
      <c r="BU113" s="918"/>
      <c r="BV113" s="918">
        <v>244675</v>
      </c>
      <c r="BW113" s="918"/>
      <c r="BX113" s="918"/>
      <c r="BY113" s="918"/>
      <c r="BZ113" s="918"/>
      <c r="CA113" s="918">
        <v>195953</v>
      </c>
      <c r="CB113" s="918"/>
      <c r="CC113" s="918"/>
      <c r="CD113" s="918"/>
      <c r="CE113" s="918"/>
      <c r="CF113" s="912">
        <v>1.4</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108</v>
      </c>
      <c r="DH113" s="957"/>
      <c r="DI113" s="957"/>
      <c r="DJ113" s="957"/>
      <c r="DK113" s="958"/>
      <c r="DL113" s="959" t="s">
        <v>108</v>
      </c>
      <c r="DM113" s="957"/>
      <c r="DN113" s="957"/>
      <c r="DO113" s="957"/>
      <c r="DP113" s="958"/>
      <c r="DQ113" s="959" t="s">
        <v>108</v>
      </c>
      <c r="DR113" s="957"/>
      <c r="DS113" s="957"/>
      <c r="DT113" s="957"/>
      <c r="DU113" s="958"/>
      <c r="DV113" s="960" t="s">
        <v>108</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126168</v>
      </c>
      <c r="AB114" s="957"/>
      <c r="AC114" s="957"/>
      <c r="AD114" s="957"/>
      <c r="AE114" s="958"/>
      <c r="AF114" s="959">
        <v>56222</v>
      </c>
      <c r="AG114" s="957"/>
      <c r="AH114" s="957"/>
      <c r="AI114" s="957"/>
      <c r="AJ114" s="958"/>
      <c r="AK114" s="959">
        <v>54894</v>
      </c>
      <c r="AL114" s="957"/>
      <c r="AM114" s="957"/>
      <c r="AN114" s="957"/>
      <c r="AO114" s="958"/>
      <c r="AP114" s="960">
        <v>0.4</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6425073</v>
      </c>
      <c r="BR114" s="918"/>
      <c r="BS114" s="918"/>
      <c r="BT114" s="918"/>
      <c r="BU114" s="918"/>
      <c r="BV114" s="918">
        <v>6447187</v>
      </c>
      <c r="BW114" s="918"/>
      <c r="BX114" s="918"/>
      <c r="BY114" s="918"/>
      <c r="BZ114" s="918"/>
      <c r="CA114" s="918">
        <v>6145635</v>
      </c>
      <c r="CB114" s="918"/>
      <c r="CC114" s="918"/>
      <c r="CD114" s="918"/>
      <c r="CE114" s="918"/>
      <c r="CF114" s="912">
        <v>45.1</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108</v>
      </c>
      <c r="DH114" s="957"/>
      <c r="DI114" s="957"/>
      <c r="DJ114" s="957"/>
      <c r="DK114" s="958"/>
      <c r="DL114" s="959" t="s">
        <v>108</v>
      </c>
      <c r="DM114" s="957"/>
      <c r="DN114" s="957"/>
      <c r="DO114" s="957"/>
      <c r="DP114" s="958"/>
      <c r="DQ114" s="959" t="s">
        <v>108</v>
      </c>
      <c r="DR114" s="957"/>
      <c r="DS114" s="957"/>
      <c r="DT114" s="957"/>
      <c r="DU114" s="958"/>
      <c r="DV114" s="960" t="s">
        <v>108</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23617</v>
      </c>
      <c r="AB115" s="932"/>
      <c r="AC115" s="932"/>
      <c r="AD115" s="932"/>
      <c r="AE115" s="933"/>
      <c r="AF115" s="934">
        <v>18222</v>
      </c>
      <c r="AG115" s="932"/>
      <c r="AH115" s="932"/>
      <c r="AI115" s="932"/>
      <c r="AJ115" s="933"/>
      <c r="AK115" s="934">
        <v>13789</v>
      </c>
      <c r="AL115" s="932"/>
      <c r="AM115" s="932"/>
      <c r="AN115" s="932"/>
      <c r="AO115" s="933"/>
      <c r="AP115" s="935">
        <v>0.1</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108</v>
      </c>
      <c r="BR115" s="918"/>
      <c r="BS115" s="918"/>
      <c r="BT115" s="918"/>
      <c r="BU115" s="918"/>
      <c r="BV115" s="918" t="s">
        <v>108</v>
      </c>
      <c r="BW115" s="918"/>
      <c r="BX115" s="918"/>
      <c r="BY115" s="918"/>
      <c r="BZ115" s="918"/>
      <c r="CA115" s="918" t="s">
        <v>108</v>
      </c>
      <c r="CB115" s="918"/>
      <c r="CC115" s="918"/>
      <c r="CD115" s="918"/>
      <c r="CE115" s="918"/>
      <c r="CF115" s="912" t="s">
        <v>108</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108</v>
      </c>
      <c r="DH115" s="957"/>
      <c r="DI115" s="957"/>
      <c r="DJ115" s="957"/>
      <c r="DK115" s="958"/>
      <c r="DL115" s="959" t="s">
        <v>108</v>
      </c>
      <c r="DM115" s="957"/>
      <c r="DN115" s="957"/>
      <c r="DO115" s="957"/>
      <c r="DP115" s="958"/>
      <c r="DQ115" s="959" t="s">
        <v>108</v>
      </c>
      <c r="DR115" s="957"/>
      <c r="DS115" s="957"/>
      <c r="DT115" s="957"/>
      <c r="DU115" s="958"/>
      <c r="DV115" s="960" t="s">
        <v>108</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108</v>
      </c>
      <c r="AB116" s="957"/>
      <c r="AC116" s="957"/>
      <c r="AD116" s="957"/>
      <c r="AE116" s="958"/>
      <c r="AF116" s="959" t="s">
        <v>108</v>
      </c>
      <c r="AG116" s="957"/>
      <c r="AH116" s="957"/>
      <c r="AI116" s="957"/>
      <c r="AJ116" s="958"/>
      <c r="AK116" s="959" t="s">
        <v>108</v>
      </c>
      <c r="AL116" s="957"/>
      <c r="AM116" s="957"/>
      <c r="AN116" s="957"/>
      <c r="AO116" s="958"/>
      <c r="AP116" s="960" t="s">
        <v>108</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108</v>
      </c>
      <c r="BR116" s="918"/>
      <c r="BS116" s="918"/>
      <c r="BT116" s="918"/>
      <c r="BU116" s="918"/>
      <c r="BV116" s="918" t="s">
        <v>108</v>
      </c>
      <c r="BW116" s="918"/>
      <c r="BX116" s="918"/>
      <c r="BY116" s="918"/>
      <c r="BZ116" s="918"/>
      <c r="CA116" s="918" t="s">
        <v>108</v>
      </c>
      <c r="CB116" s="918"/>
      <c r="CC116" s="918"/>
      <c r="CD116" s="918"/>
      <c r="CE116" s="918"/>
      <c r="CF116" s="912" t="s">
        <v>108</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108</v>
      </c>
      <c r="DH116" s="957"/>
      <c r="DI116" s="957"/>
      <c r="DJ116" s="957"/>
      <c r="DK116" s="958"/>
      <c r="DL116" s="959" t="s">
        <v>108</v>
      </c>
      <c r="DM116" s="957"/>
      <c r="DN116" s="957"/>
      <c r="DO116" s="957"/>
      <c r="DP116" s="958"/>
      <c r="DQ116" s="959" t="s">
        <v>108</v>
      </c>
      <c r="DR116" s="957"/>
      <c r="DS116" s="957"/>
      <c r="DT116" s="957"/>
      <c r="DU116" s="958"/>
      <c r="DV116" s="960" t="s">
        <v>108</v>
      </c>
      <c r="DW116" s="961"/>
      <c r="DX116" s="961"/>
      <c r="DY116" s="961"/>
      <c r="DZ116" s="962"/>
    </row>
    <row r="117" spans="1:130" s="197" customFormat="1" ht="26.25" customHeight="1">
      <c r="A117" s="902" t="s">
        <v>166</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4726845</v>
      </c>
      <c r="AB117" s="964"/>
      <c r="AC117" s="964"/>
      <c r="AD117" s="964"/>
      <c r="AE117" s="965"/>
      <c r="AF117" s="963">
        <v>4496655</v>
      </c>
      <c r="AG117" s="964"/>
      <c r="AH117" s="964"/>
      <c r="AI117" s="964"/>
      <c r="AJ117" s="965"/>
      <c r="AK117" s="963">
        <v>4269216</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108</v>
      </c>
      <c r="BR117" s="984"/>
      <c r="BS117" s="984"/>
      <c r="BT117" s="984"/>
      <c r="BU117" s="984"/>
      <c r="BV117" s="984" t="s">
        <v>108</v>
      </c>
      <c r="BW117" s="984"/>
      <c r="BX117" s="984"/>
      <c r="BY117" s="984"/>
      <c r="BZ117" s="984"/>
      <c r="CA117" s="984" t="s">
        <v>108</v>
      </c>
      <c r="CB117" s="984"/>
      <c r="CC117" s="984"/>
      <c r="CD117" s="984"/>
      <c r="CE117" s="984"/>
      <c r="CF117" s="912" t="s">
        <v>108</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108</v>
      </c>
      <c r="DH117" s="957"/>
      <c r="DI117" s="957"/>
      <c r="DJ117" s="957"/>
      <c r="DK117" s="958"/>
      <c r="DL117" s="959" t="s">
        <v>108</v>
      </c>
      <c r="DM117" s="957"/>
      <c r="DN117" s="957"/>
      <c r="DO117" s="957"/>
      <c r="DP117" s="958"/>
      <c r="DQ117" s="959" t="s">
        <v>108</v>
      </c>
      <c r="DR117" s="957"/>
      <c r="DS117" s="957"/>
      <c r="DT117" s="957"/>
      <c r="DU117" s="958"/>
      <c r="DV117" s="960" t="s">
        <v>108</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282</v>
      </c>
      <c r="AG118" s="881"/>
      <c r="AH118" s="881"/>
      <c r="AI118" s="881"/>
      <c r="AJ118" s="882"/>
      <c r="AK118" s="880" t="s">
        <v>281</v>
      </c>
      <c r="AL118" s="881"/>
      <c r="AM118" s="881"/>
      <c r="AN118" s="881"/>
      <c r="AO118" s="882"/>
      <c r="AP118" s="988" t="s">
        <v>401</v>
      </c>
      <c r="AQ118" s="989"/>
      <c r="AR118" s="989"/>
      <c r="AS118" s="989"/>
      <c r="AT118" s="990"/>
      <c r="AU118" s="900"/>
      <c r="AV118" s="901"/>
      <c r="AW118" s="901"/>
      <c r="AX118" s="901"/>
      <c r="AY118" s="901"/>
      <c r="AZ118" s="228" t="s">
        <v>166</v>
      </c>
      <c r="BA118" s="228"/>
      <c r="BB118" s="228"/>
      <c r="BC118" s="228"/>
      <c r="BD118" s="228"/>
      <c r="BE118" s="228"/>
      <c r="BF118" s="228"/>
      <c r="BG118" s="228"/>
      <c r="BH118" s="228"/>
      <c r="BI118" s="228"/>
      <c r="BJ118" s="228"/>
      <c r="BK118" s="228"/>
      <c r="BL118" s="228"/>
      <c r="BM118" s="228"/>
      <c r="BN118" s="228"/>
      <c r="BO118" s="991" t="s">
        <v>429</v>
      </c>
      <c r="BP118" s="992"/>
      <c r="BQ118" s="983">
        <v>48603645</v>
      </c>
      <c r="BR118" s="984"/>
      <c r="BS118" s="984"/>
      <c r="BT118" s="984"/>
      <c r="BU118" s="984"/>
      <c r="BV118" s="984">
        <v>47855646</v>
      </c>
      <c r="BW118" s="984"/>
      <c r="BX118" s="984"/>
      <c r="BY118" s="984"/>
      <c r="BZ118" s="984"/>
      <c r="CA118" s="984">
        <v>45858654</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108</v>
      </c>
      <c r="DH118" s="957"/>
      <c r="DI118" s="957"/>
      <c r="DJ118" s="957"/>
      <c r="DK118" s="958"/>
      <c r="DL118" s="959" t="s">
        <v>108</v>
      </c>
      <c r="DM118" s="957"/>
      <c r="DN118" s="957"/>
      <c r="DO118" s="957"/>
      <c r="DP118" s="958"/>
      <c r="DQ118" s="959" t="s">
        <v>108</v>
      </c>
      <c r="DR118" s="957"/>
      <c r="DS118" s="957"/>
      <c r="DT118" s="957"/>
      <c r="DU118" s="958"/>
      <c r="DV118" s="960" t="s">
        <v>108</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108</v>
      </c>
      <c r="AB119" s="888"/>
      <c r="AC119" s="888"/>
      <c r="AD119" s="888"/>
      <c r="AE119" s="889"/>
      <c r="AF119" s="890" t="s">
        <v>108</v>
      </c>
      <c r="AG119" s="888"/>
      <c r="AH119" s="888"/>
      <c r="AI119" s="888"/>
      <c r="AJ119" s="889"/>
      <c r="AK119" s="890" t="s">
        <v>108</v>
      </c>
      <c r="AL119" s="888"/>
      <c r="AM119" s="888"/>
      <c r="AN119" s="888"/>
      <c r="AO119" s="889"/>
      <c r="AP119" s="891" t="s">
        <v>108</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4715895</v>
      </c>
      <c r="BR119" s="925"/>
      <c r="BS119" s="925"/>
      <c r="BT119" s="925"/>
      <c r="BU119" s="925"/>
      <c r="BV119" s="925">
        <v>4529050</v>
      </c>
      <c r="BW119" s="925"/>
      <c r="BX119" s="925"/>
      <c r="BY119" s="925"/>
      <c r="BZ119" s="925"/>
      <c r="CA119" s="925">
        <v>4748490</v>
      </c>
      <c r="CB119" s="925"/>
      <c r="CC119" s="925"/>
      <c r="CD119" s="925"/>
      <c r="CE119" s="925"/>
      <c r="CF119" s="939">
        <v>34.799999999999997</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v>76170</v>
      </c>
      <c r="DH119" s="996"/>
      <c r="DI119" s="996"/>
      <c r="DJ119" s="996"/>
      <c r="DK119" s="997"/>
      <c r="DL119" s="998">
        <v>71902</v>
      </c>
      <c r="DM119" s="996"/>
      <c r="DN119" s="996"/>
      <c r="DO119" s="996"/>
      <c r="DP119" s="997"/>
      <c r="DQ119" s="998">
        <v>71979</v>
      </c>
      <c r="DR119" s="996"/>
      <c r="DS119" s="996"/>
      <c r="DT119" s="996"/>
      <c r="DU119" s="997"/>
      <c r="DV119" s="999">
        <v>0.5</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108</v>
      </c>
      <c r="AB120" s="957"/>
      <c r="AC120" s="957"/>
      <c r="AD120" s="957"/>
      <c r="AE120" s="958"/>
      <c r="AF120" s="959" t="s">
        <v>108</v>
      </c>
      <c r="AG120" s="957"/>
      <c r="AH120" s="957"/>
      <c r="AI120" s="957"/>
      <c r="AJ120" s="958"/>
      <c r="AK120" s="959" t="s">
        <v>108</v>
      </c>
      <c r="AL120" s="957"/>
      <c r="AM120" s="957"/>
      <c r="AN120" s="957"/>
      <c r="AO120" s="958"/>
      <c r="AP120" s="960" t="s">
        <v>108</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v>1266763</v>
      </c>
      <c r="BR120" s="918"/>
      <c r="BS120" s="918"/>
      <c r="BT120" s="918"/>
      <c r="BU120" s="918"/>
      <c r="BV120" s="918">
        <v>1300799</v>
      </c>
      <c r="BW120" s="918"/>
      <c r="BX120" s="918"/>
      <c r="BY120" s="918"/>
      <c r="BZ120" s="918"/>
      <c r="CA120" s="918">
        <v>1287994</v>
      </c>
      <c r="CB120" s="918"/>
      <c r="CC120" s="918"/>
      <c r="CD120" s="918"/>
      <c r="CE120" s="918"/>
      <c r="CF120" s="912">
        <v>9.4</v>
      </c>
      <c r="CG120" s="913"/>
      <c r="CH120" s="913"/>
      <c r="CI120" s="913"/>
      <c r="CJ120" s="913"/>
      <c r="CK120" s="1011" t="s">
        <v>435</v>
      </c>
      <c r="CL120" s="1012"/>
      <c r="CM120" s="1012"/>
      <c r="CN120" s="1012"/>
      <c r="CO120" s="1013"/>
      <c r="CP120" s="1019" t="s">
        <v>378</v>
      </c>
      <c r="CQ120" s="1020"/>
      <c r="CR120" s="1020"/>
      <c r="CS120" s="1020"/>
      <c r="CT120" s="1020"/>
      <c r="CU120" s="1020"/>
      <c r="CV120" s="1020"/>
      <c r="CW120" s="1020"/>
      <c r="CX120" s="1020"/>
      <c r="CY120" s="1020"/>
      <c r="CZ120" s="1020"/>
      <c r="DA120" s="1020"/>
      <c r="DB120" s="1020"/>
      <c r="DC120" s="1020"/>
      <c r="DD120" s="1020"/>
      <c r="DE120" s="1020"/>
      <c r="DF120" s="1021"/>
      <c r="DG120" s="924">
        <v>6691727</v>
      </c>
      <c r="DH120" s="925"/>
      <c r="DI120" s="925"/>
      <c r="DJ120" s="925"/>
      <c r="DK120" s="925"/>
      <c r="DL120" s="925">
        <v>6632901</v>
      </c>
      <c r="DM120" s="925"/>
      <c r="DN120" s="925"/>
      <c r="DO120" s="925"/>
      <c r="DP120" s="925"/>
      <c r="DQ120" s="925">
        <v>5033380</v>
      </c>
      <c r="DR120" s="925"/>
      <c r="DS120" s="925"/>
      <c r="DT120" s="925"/>
      <c r="DU120" s="925"/>
      <c r="DV120" s="926">
        <v>36.9</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108</v>
      </c>
      <c r="AB121" s="957"/>
      <c r="AC121" s="957"/>
      <c r="AD121" s="957"/>
      <c r="AE121" s="958"/>
      <c r="AF121" s="959" t="s">
        <v>108</v>
      </c>
      <c r="AG121" s="957"/>
      <c r="AH121" s="957"/>
      <c r="AI121" s="957"/>
      <c r="AJ121" s="958"/>
      <c r="AK121" s="959" t="s">
        <v>108</v>
      </c>
      <c r="AL121" s="957"/>
      <c r="AM121" s="957"/>
      <c r="AN121" s="957"/>
      <c r="AO121" s="958"/>
      <c r="AP121" s="960" t="s">
        <v>108</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24504923</v>
      </c>
      <c r="BR121" s="984"/>
      <c r="BS121" s="984"/>
      <c r="BT121" s="984"/>
      <c r="BU121" s="984"/>
      <c r="BV121" s="984">
        <v>24703419</v>
      </c>
      <c r="BW121" s="984"/>
      <c r="BX121" s="984"/>
      <c r="BY121" s="984"/>
      <c r="BZ121" s="984"/>
      <c r="CA121" s="984">
        <v>24644170</v>
      </c>
      <c r="CB121" s="984"/>
      <c r="CC121" s="984"/>
      <c r="CD121" s="984"/>
      <c r="CE121" s="984"/>
      <c r="CF121" s="1022">
        <v>180.7</v>
      </c>
      <c r="CG121" s="1023"/>
      <c r="CH121" s="1023"/>
      <c r="CI121" s="1023"/>
      <c r="CJ121" s="1023"/>
      <c r="CK121" s="1014"/>
      <c r="CL121" s="1015"/>
      <c r="CM121" s="1015"/>
      <c r="CN121" s="1015"/>
      <c r="CO121" s="1016"/>
      <c r="CP121" s="1005" t="s">
        <v>380</v>
      </c>
      <c r="CQ121" s="1006"/>
      <c r="CR121" s="1006"/>
      <c r="CS121" s="1006"/>
      <c r="CT121" s="1006"/>
      <c r="CU121" s="1006"/>
      <c r="CV121" s="1006"/>
      <c r="CW121" s="1006"/>
      <c r="CX121" s="1006"/>
      <c r="CY121" s="1006"/>
      <c r="CZ121" s="1006"/>
      <c r="DA121" s="1006"/>
      <c r="DB121" s="1006"/>
      <c r="DC121" s="1006"/>
      <c r="DD121" s="1006"/>
      <c r="DE121" s="1006"/>
      <c r="DF121" s="1007"/>
      <c r="DG121" s="917">
        <v>1273109</v>
      </c>
      <c r="DH121" s="918"/>
      <c r="DI121" s="918"/>
      <c r="DJ121" s="918"/>
      <c r="DK121" s="918"/>
      <c r="DL121" s="918">
        <v>1219549</v>
      </c>
      <c r="DM121" s="918"/>
      <c r="DN121" s="918"/>
      <c r="DO121" s="918"/>
      <c r="DP121" s="918"/>
      <c r="DQ121" s="918">
        <v>1168835</v>
      </c>
      <c r="DR121" s="918"/>
      <c r="DS121" s="918"/>
      <c r="DT121" s="918"/>
      <c r="DU121" s="918"/>
      <c r="DV121" s="919">
        <v>8.6</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108</v>
      </c>
      <c r="AB122" s="957"/>
      <c r="AC122" s="957"/>
      <c r="AD122" s="957"/>
      <c r="AE122" s="958"/>
      <c r="AF122" s="959" t="s">
        <v>108</v>
      </c>
      <c r="AG122" s="957"/>
      <c r="AH122" s="957"/>
      <c r="AI122" s="957"/>
      <c r="AJ122" s="958"/>
      <c r="AK122" s="959" t="s">
        <v>108</v>
      </c>
      <c r="AL122" s="957"/>
      <c r="AM122" s="957"/>
      <c r="AN122" s="957"/>
      <c r="AO122" s="958"/>
      <c r="AP122" s="960" t="s">
        <v>108</v>
      </c>
      <c r="AQ122" s="961"/>
      <c r="AR122" s="961"/>
      <c r="AS122" s="961"/>
      <c r="AT122" s="962"/>
      <c r="AU122" s="981"/>
      <c r="AV122" s="982"/>
      <c r="AW122" s="982"/>
      <c r="AX122" s="982"/>
      <c r="AY122" s="982"/>
      <c r="AZ122" s="228" t="s">
        <v>166</v>
      </c>
      <c r="BA122" s="228"/>
      <c r="BB122" s="228"/>
      <c r="BC122" s="228"/>
      <c r="BD122" s="228"/>
      <c r="BE122" s="228"/>
      <c r="BF122" s="228"/>
      <c r="BG122" s="228"/>
      <c r="BH122" s="228"/>
      <c r="BI122" s="228"/>
      <c r="BJ122" s="228"/>
      <c r="BK122" s="228"/>
      <c r="BL122" s="228"/>
      <c r="BM122" s="228"/>
      <c r="BN122" s="228"/>
      <c r="BO122" s="991" t="s">
        <v>438</v>
      </c>
      <c r="BP122" s="992"/>
      <c r="BQ122" s="1032">
        <v>30487581</v>
      </c>
      <c r="BR122" s="1033"/>
      <c r="BS122" s="1033"/>
      <c r="BT122" s="1033"/>
      <c r="BU122" s="1033"/>
      <c r="BV122" s="1033">
        <v>30533268</v>
      </c>
      <c r="BW122" s="1033"/>
      <c r="BX122" s="1033"/>
      <c r="BY122" s="1033"/>
      <c r="BZ122" s="1033"/>
      <c r="CA122" s="1033">
        <v>30680654</v>
      </c>
      <c r="CB122" s="1033"/>
      <c r="CC122" s="1033"/>
      <c r="CD122" s="1033"/>
      <c r="CE122" s="1033"/>
      <c r="CF122" s="985"/>
      <c r="CG122" s="986"/>
      <c r="CH122" s="986"/>
      <c r="CI122" s="986"/>
      <c r="CJ122" s="987"/>
      <c r="CK122" s="1014"/>
      <c r="CL122" s="1015"/>
      <c r="CM122" s="1015"/>
      <c r="CN122" s="1015"/>
      <c r="CO122" s="1016"/>
      <c r="CP122" s="1005" t="s">
        <v>379</v>
      </c>
      <c r="CQ122" s="1006"/>
      <c r="CR122" s="1006"/>
      <c r="CS122" s="1006"/>
      <c r="CT122" s="1006"/>
      <c r="CU122" s="1006"/>
      <c r="CV122" s="1006"/>
      <c r="CW122" s="1006"/>
      <c r="CX122" s="1006"/>
      <c r="CY122" s="1006"/>
      <c r="CZ122" s="1006"/>
      <c r="DA122" s="1006"/>
      <c r="DB122" s="1006"/>
      <c r="DC122" s="1006"/>
      <c r="DD122" s="1006"/>
      <c r="DE122" s="1006"/>
      <c r="DF122" s="1007"/>
      <c r="DG122" s="917">
        <v>950978</v>
      </c>
      <c r="DH122" s="918"/>
      <c r="DI122" s="918"/>
      <c r="DJ122" s="918"/>
      <c r="DK122" s="918"/>
      <c r="DL122" s="918">
        <v>947259</v>
      </c>
      <c r="DM122" s="918"/>
      <c r="DN122" s="918"/>
      <c r="DO122" s="918"/>
      <c r="DP122" s="918"/>
      <c r="DQ122" s="918">
        <v>931402</v>
      </c>
      <c r="DR122" s="918"/>
      <c r="DS122" s="918"/>
      <c r="DT122" s="918"/>
      <c r="DU122" s="918"/>
      <c r="DV122" s="919">
        <v>6.8</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108</v>
      </c>
      <c r="AB123" s="957"/>
      <c r="AC123" s="957"/>
      <c r="AD123" s="957"/>
      <c r="AE123" s="958"/>
      <c r="AF123" s="959" t="s">
        <v>108</v>
      </c>
      <c r="AG123" s="957"/>
      <c r="AH123" s="957"/>
      <c r="AI123" s="957"/>
      <c r="AJ123" s="958"/>
      <c r="AK123" s="959" t="s">
        <v>108</v>
      </c>
      <c r="AL123" s="957"/>
      <c r="AM123" s="957"/>
      <c r="AN123" s="957"/>
      <c r="AO123" s="958"/>
      <c r="AP123" s="960" t="s">
        <v>108</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131.30000000000001</v>
      </c>
      <c r="BR123" s="1025"/>
      <c r="BS123" s="1025"/>
      <c r="BT123" s="1025"/>
      <c r="BU123" s="1025"/>
      <c r="BV123" s="1025">
        <v>127</v>
      </c>
      <c r="BW123" s="1025"/>
      <c r="BX123" s="1025"/>
      <c r="BY123" s="1025"/>
      <c r="BZ123" s="1025"/>
      <c r="CA123" s="1025">
        <v>111.3</v>
      </c>
      <c r="CB123" s="1025"/>
      <c r="CC123" s="1025"/>
      <c r="CD123" s="1025"/>
      <c r="CE123" s="1025"/>
      <c r="CF123" s="1026"/>
      <c r="CG123" s="1027"/>
      <c r="CH123" s="1027"/>
      <c r="CI123" s="1027"/>
      <c r="CJ123" s="1028"/>
      <c r="CK123" s="1014"/>
      <c r="CL123" s="1015"/>
      <c r="CM123" s="1015"/>
      <c r="CN123" s="1015"/>
      <c r="CO123" s="1016"/>
      <c r="CP123" s="1005" t="s">
        <v>381</v>
      </c>
      <c r="CQ123" s="1006"/>
      <c r="CR123" s="1006"/>
      <c r="CS123" s="1006"/>
      <c r="CT123" s="1006"/>
      <c r="CU123" s="1006"/>
      <c r="CV123" s="1006"/>
      <c r="CW123" s="1006"/>
      <c r="CX123" s="1006"/>
      <c r="CY123" s="1006"/>
      <c r="CZ123" s="1006"/>
      <c r="DA123" s="1006"/>
      <c r="DB123" s="1006"/>
      <c r="DC123" s="1006"/>
      <c r="DD123" s="1006"/>
      <c r="DE123" s="1006"/>
      <c r="DF123" s="1007"/>
      <c r="DG123" s="956">
        <v>323928</v>
      </c>
      <c r="DH123" s="957"/>
      <c r="DI123" s="957"/>
      <c r="DJ123" s="957"/>
      <c r="DK123" s="958"/>
      <c r="DL123" s="959">
        <v>351380</v>
      </c>
      <c r="DM123" s="957"/>
      <c r="DN123" s="957"/>
      <c r="DO123" s="957"/>
      <c r="DP123" s="958"/>
      <c r="DQ123" s="959">
        <v>420920</v>
      </c>
      <c r="DR123" s="957"/>
      <c r="DS123" s="957"/>
      <c r="DT123" s="957"/>
      <c r="DU123" s="958"/>
      <c r="DV123" s="960">
        <v>3.1</v>
      </c>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108</v>
      </c>
      <c r="AB124" s="957"/>
      <c r="AC124" s="957"/>
      <c r="AD124" s="957"/>
      <c r="AE124" s="958"/>
      <c r="AF124" s="959" t="s">
        <v>108</v>
      </c>
      <c r="AG124" s="957"/>
      <c r="AH124" s="957"/>
      <c r="AI124" s="957"/>
      <c r="AJ124" s="958"/>
      <c r="AK124" s="959" t="s">
        <v>108</v>
      </c>
      <c r="AL124" s="957"/>
      <c r="AM124" s="957"/>
      <c r="AN124" s="957"/>
      <c r="AO124" s="958"/>
      <c r="AP124" s="960" t="s">
        <v>108</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v>421399</v>
      </c>
      <c r="DH124" s="996"/>
      <c r="DI124" s="996"/>
      <c r="DJ124" s="996"/>
      <c r="DK124" s="997"/>
      <c r="DL124" s="998">
        <v>394577</v>
      </c>
      <c r="DM124" s="996"/>
      <c r="DN124" s="996"/>
      <c r="DO124" s="996"/>
      <c r="DP124" s="997"/>
      <c r="DQ124" s="998">
        <v>378800</v>
      </c>
      <c r="DR124" s="996"/>
      <c r="DS124" s="996"/>
      <c r="DT124" s="996"/>
      <c r="DU124" s="997"/>
      <c r="DV124" s="999">
        <v>2.8</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108</v>
      </c>
      <c r="AB125" s="957"/>
      <c r="AC125" s="957"/>
      <c r="AD125" s="957"/>
      <c r="AE125" s="958"/>
      <c r="AF125" s="959" t="s">
        <v>108</v>
      </c>
      <c r="AG125" s="957"/>
      <c r="AH125" s="957"/>
      <c r="AI125" s="957"/>
      <c r="AJ125" s="958"/>
      <c r="AK125" s="959" t="s">
        <v>108</v>
      </c>
      <c r="AL125" s="957"/>
      <c r="AM125" s="957"/>
      <c r="AN125" s="957"/>
      <c r="AO125" s="958"/>
      <c r="AP125" s="960" t="s">
        <v>108</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108</v>
      </c>
      <c r="DH125" s="925"/>
      <c r="DI125" s="925"/>
      <c r="DJ125" s="925"/>
      <c r="DK125" s="925"/>
      <c r="DL125" s="925" t="s">
        <v>108</v>
      </c>
      <c r="DM125" s="925"/>
      <c r="DN125" s="925"/>
      <c r="DO125" s="925"/>
      <c r="DP125" s="925"/>
      <c r="DQ125" s="925" t="s">
        <v>108</v>
      </c>
      <c r="DR125" s="925"/>
      <c r="DS125" s="925"/>
      <c r="DT125" s="925"/>
      <c r="DU125" s="925"/>
      <c r="DV125" s="926" t="s">
        <v>108</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108</v>
      </c>
      <c r="AB126" s="957"/>
      <c r="AC126" s="957"/>
      <c r="AD126" s="957"/>
      <c r="AE126" s="958"/>
      <c r="AF126" s="959" t="s">
        <v>108</v>
      </c>
      <c r="AG126" s="957"/>
      <c r="AH126" s="957"/>
      <c r="AI126" s="957"/>
      <c r="AJ126" s="958"/>
      <c r="AK126" s="959" t="s">
        <v>108</v>
      </c>
      <c r="AL126" s="957"/>
      <c r="AM126" s="957"/>
      <c r="AN126" s="957"/>
      <c r="AO126" s="958"/>
      <c r="AP126" s="960" t="s">
        <v>108</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108</v>
      </c>
      <c r="DH126" s="918"/>
      <c r="DI126" s="918"/>
      <c r="DJ126" s="918"/>
      <c r="DK126" s="918"/>
      <c r="DL126" s="918" t="s">
        <v>108</v>
      </c>
      <c r="DM126" s="918"/>
      <c r="DN126" s="918"/>
      <c r="DO126" s="918"/>
      <c r="DP126" s="918"/>
      <c r="DQ126" s="918" t="s">
        <v>108</v>
      </c>
      <c r="DR126" s="918"/>
      <c r="DS126" s="918"/>
      <c r="DT126" s="918"/>
      <c r="DU126" s="918"/>
      <c r="DV126" s="919" t="s">
        <v>108</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23617</v>
      </c>
      <c r="AB127" s="957"/>
      <c r="AC127" s="957"/>
      <c r="AD127" s="957"/>
      <c r="AE127" s="958"/>
      <c r="AF127" s="959">
        <v>18222</v>
      </c>
      <c r="AG127" s="957"/>
      <c r="AH127" s="957"/>
      <c r="AI127" s="957"/>
      <c r="AJ127" s="958"/>
      <c r="AK127" s="959">
        <v>13789</v>
      </c>
      <c r="AL127" s="957"/>
      <c r="AM127" s="957"/>
      <c r="AN127" s="957"/>
      <c r="AO127" s="958"/>
      <c r="AP127" s="960">
        <v>0.1</v>
      </c>
      <c r="AQ127" s="961"/>
      <c r="AR127" s="961"/>
      <c r="AS127" s="961"/>
      <c r="AT127" s="962"/>
      <c r="AU127" s="233"/>
      <c r="AV127" s="233"/>
      <c r="AW127" s="233"/>
      <c r="AX127" s="884" t="s">
        <v>449</v>
      </c>
      <c r="AY127" s="885"/>
      <c r="AZ127" s="885"/>
      <c r="BA127" s="885"/>
      <c r="BB127" s="885"/>
      <c r="BC127" s="885"/>
      <c r="BD127" s="885"/>
      <c r="BE127" s="886"/>
      <c r="BF127" s="1039" t="s">
        <v>108</v>
      </c>
      <c r="BG127" s="1040"/>
      <c r="BH127" s="1040"/>
      <c r="BI127" s="1040"/>
      <c r="BJ127" s="1040"/>
      <c r="BK127" s="1040"/>
      <c r="BL127" s="1049"/>
      <c r="BM127" s="1039">
        <v>12.7</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108</v>
      </c>
      <c r="DH127" s="1046"/>
      <c r="DI127" s="1046"/>
      <c r="DJ127" s="1046"/>
      <c r="DK127" s="1046"/>
      <c r="DL127" s="1046" t="s">
        <v>108</v>
      </c>
      <c r="DM127" s="1046"/>
      <c r="DN127" s="1046"/>
      <c r="DO127" s="1046"/>
      <c r="DP127" s="1046"/>
      <c r="DQ127" s="1046" t="s">
        <v>108</v>
      </c>
      <c r="DR127" s="1046"/>
      <c r="DS127" s="1046"/>
      <c r="DT127" s="1046"/>
      <c r="DU127" s="1046"/>
      <c r="DV127" s="1047" t="s">
        <v>108</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v>142369</v>
      </c>
      <c r="AB128" s="1088"/>
      <c r="AC128" s="1088"/>
      <c r="AD128" s="1088"/>
      <c r="AE128" s="1089"/>
      <c r="AF128" s="1090">
        <v>161974</v>
      </c>
      <c r="AG128" s="1088"/>
      <c r="AH128" s="1088"/>
      <c r="AI128" s="1088"/>
      <c r="AJ128" s="1089"/>
      <c r="AK128" s="1090">
        <v>146664</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108</v>
      </c>
      <c r="BG128" s="1065"/>
      <c r="BH128" s="1065"/>
      <c r="BI128" s="1065"/>
      <c r="BJ128" s="1065"/>
      <c r="BK128" s="1065"/>
      <c r="BL128" s="1066"/>
      <c r="BM128" s="1064">
        <v>17.7</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87</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16398578</v>
      </c>
      <c r="AB129" s="957"/>
      <c r="AC129" s="957"/>
      <c r="AD129" s="957"/>
      <c r="AE129" s="958"/>
      <c r="AF129" s="959">
        <v>16226013</v>
      </c>
      <c r="AG129" s="957"/>
      <c r="AH129" s="957"/>
      <c r="AI129" s="957"/>
      <c r="AJ129" s="958"/>
      <c r="AK129" s="959">
        <v>16137238</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13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2605315</v>
      </c>
      <c r="AB130" s="957"/>
      <c r="AC130" s="957"/>
      <c r="AD130" s="957"/>
      <c r="AE130" s="958"/>
      <c r="AF130" s="959">
        <v>2588347</v>
      </c>
      <c r="AG130" s="957"/>
      <c r="AH130" s="957"/>
      <c r="AI130" s="957"/>
      <c r="AJ130" s="958"/>
      <c r="AK130" s="959">
        <v>2501551</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v>111.3</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13793263</v>
      </c>
      <c r="AB131" s="996"/>
      <c r="AC131" s="996"/>
      <c r="AD131" s="996"/>
      <c r="AE131" s="997"/>
      <c r="AF131" s="998">
        <v>13637666</v>
      </c>
      <c r="AG131" s="996"/>
      <c r="AH131" s="996"/>
      <c r="AI131" s="996"/>
      <c r="AJ131" s="997"/>
      <c r="AK131" s="998">
        <v>13635687</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14.348751269999999</v>
      </c>
      <c r="AB132" s="1102"/>
      <c r="AC132" s="1102"/>
      <c r="AD132" s="1102"/>
      <c r="AE132" s="1103"/>
      <c r="AF132" s="1104">
        <v>12.80522635</v>
      </c>
      <c r="AG132" s="1102"/>
      <c r="AH132" s="1102"/>
      <c r="AI132" s="1102"/>
      <c r="AJ132" s="1103"/>
      <c r="AK132" s="1104">
        <v>11.88793055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14.7</v>
      </c>
      <c r="AB133" s="1109"/>
      <c r="AC133" s="1109"/>
      <c r="AD133" s="1109"/>
      <c r="AE133" s="1110"/>
      <c r="AF133" s="1108">
        <v>13.8</v>
      </c>
      <c r="AG133" s="1109"/>
      <c r="AH133" s="1109"/>
      <c r="AI133" s="1109"/>
      <c r="AJ133" s="1110"/>
      <c r="AK133" s="1108">
        <v>13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300" verticalDpi="3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Z1" zoomScale="96" zoomScaleNormal="96"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F40" workbookViewId="0">
      <selection activeCell="N13" sqref="N13"/>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5112689</v>
      </c>
      <c r="L9" s="264">
        <v>89189</v>
      </c>
      <c r="M9" s="265">
        <v>64737</v>
      </c>
      <c r="N9" s="266">
        <v>37.799999999999997</v>
      </c>
    </row>
    <row r="10" spans="1:16">
      <c r="A10" s="248"/>
      <c r="B10" s="244"/>
      <c r="C10" s="244"/>
      <c r="D10" s="244"/>
      <c r="E10" s="244"/>
      <c r="F10" s="244"/>
      <c r="G10" s="1117" t="s">
        <v>471</v>
      </c>
      <c r="H10" s="1118"/>
      <c r="I10" s="1118"/>
      <c r="J10" s="1119"/>
      <c r="K10" s="267">
        <v>399424</v>
      </c>
      <c r="L10" s="268">
        <v>6968</v>
      </c>
      <c r="M10" s="269">
        <v>4418</v>
      </c>
      <c r="N10" s="270">
        <v>57.7</v>
      </c>
    </row>
    <row r="11" spans="1:16" ht="13.5" customHeight="1">
      <c r="A11" s="248"/>
      <c r="B11" s="244"/>
      <c r="C11" s="244"/>
      <c r="D11" s="244"/>
      <c r="E11" s="244"/>
      <c r="F11" s="244"/>
      <c r="G11" s="1117" t="s">
        <v>472</v>
      </c>
      <c r="H11" s="1118"/>
      <c r="I11" s="1118"/>
      <c r="J11" s="1119"/>
      <c r="K11" s="267">
        <v>29713</v>
      </c>
      <c r="L11" s="268">
        <v>518</v>
      </c>
      <c r="M11" s="269">
        <v>5597</v>
      </c>
      <c r="N11" s="270">
        <v>-90.7</v>
      </c>
    </row>
    <row r="12" spans="1:16" ht="13.5" customHeight="1">
      <c r="A12" s="248"/>
      <c r="B12" s="244"/>
      <c r="C12" s="244"/>
      <c r="D12" s="244"/>
      <c r="E12" s="244"/>
      <c r="F12" s="244"/>
      <c r="G12" s="1117" t="s">
        <v>473</v>
      </c>
      <c r="H12" s="1118"/>
      <c r="I12" s="1118"/>
      <c r="J12" s="1119"/>
      <c r="K12" s="267">
        <v>96878</v>
      </c>
      <c r="L12" s="268">
        <v>1690</v>
      </c>
      <c r="M12" s="269">
        <v>967</v>
      </c>
      <c r="N12" s="270">
        <v>74.8</v>
      </c>
    </row>
    <row r="13" spans="1:16" ht="13.5" customHeight="1">
      <c r="A13" s="248"/>
      <c r="B13" s="244"/>
      <c r="C13" s="244"/>
      <c r="D13" s="244"/>
      <c r="E13" s="244"/>
      <c r="F13" s="244"/>
      <c r="G13" s="1117" t="s">
        <v>474</v>
      </c>
      <c r="H13" s="1118"/>
      <c r="I13" s="1118"/>
      <c r="J13" s="1119"/>
      <c r="K13" s="267" t="s">
        <v>475</v>
      </c>
      <c r="L13" s="268" t="s">
        <v>475</v>
      </c>
      <c r="M13" s="269">
        <v>2</v>
      </c>
      <c r="N13" s="270" t="s">
        <v>475</v>
      </c>
    </row>
    <row r="14" spans="1:16" ht="13.5" customHeight="1">
      <c r="A14" s="248"/>
      <c r="B14" s="244"/>
      <c r="C14" s="244"/>
      <c r="D14" s="244"/>
      <c r="E14" s="244"/>
      <c r="F14" s="244"/>
      <c r="G14" s="1117" t="s">
        <v>476</v>
      </c>
      <c r="H14" s="1118"/>
      <c r="I14" s="1118"/>
      <c r="J14" s="1119"/>
      <c r="K14" s="267">
        <v>272800</v>
      </c>
      <c r="L14" s="268">
        <v>4759</v>
      </c>
      <c r="M14" s="269">
        <v>2800</v>
      </c>
      <c r="N14" s="270">
        <v>70</v>
      </c>
    </row>
    <row r="15" spans="1:16" ht="13.5" customHeight="1">
      <c r="A15" s="248"/>
      <c r="B15" s="244"/>
      <c r="C15" s="244"/>
      <c r="D15" s="244"/>
      <c r="E15" s="244"/>
      <c r="F15" s="244"/>
      <c r="G15" s="1117" t="s">
        <v>477</v>
      </c>
      <c r="H15" s="1118"/>
      <c r="I15" s="1118"/>
      <c r="J15" s="1119"/>
      <c r="K15" s="267">
        <v>73366</v>
      </c>
      <c r="L15" s="268">
        <v>1280</v>
      </c>
      <c r="M15" s="269">
        <v>1482</v>
      </c>
      <c r="N15" s="270">
        <v>-13.6</v>
      </c>
    </row>
    <row r="16" spans="1:16">
      <c r="A16" s="248"/>
      <c r="B16" s="244"/>
      <c r="C16" s="244"/>
      <c r="D16" s="244"/>
      <c r="E16" s="244"/>
      <c r="F16" s="244"/>
      <c r="G16" s="1120" t="s">
        <v>478</v>
      </c>
      <c r="H16" s="1121"/>
      <c r="I16" s="1121"/>
      <c r="J16" s="1122"/>
      <c r="K16" s="268">
        <v>-729128</v>
      </c>
      <c r="L16" s="268">
        <v>-12719</v>
      </c>
      <c r="M16" s="269">
        <v>-7690</v>
      </c>
      <c r="N16" s="270">
        <v>65.400000000000006</v>
      </c>
    </row>
    <row r="17" spans="1:16">
      <c r="A17" s="248"/>
      <c r="B17" s="244"/>
      <c r="C17" s="244"/>
      <c r="D17" s="244"/>
      <c r="E17" s="244"/>
      <c r="F17" s="244"/>
      <c r="G17" s="1120" t="s">
        <v>166</v>
      </c>
      <c r="H17" s="1121"/>
      <c r="I17" s="1121"/>
      <c r="J17" s="1122"/>
      <c r="K17" s="268">
        <v>5255742</v>
      </c>
      <c r="L17" s="268">
        <v>91685</v>
      </c>
      <c r="M17" s="269">
        <v>72313</v>
      </c>
      <c r="N17" s="270">
        <v>26.8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9.75</v>
      </c>
      <c r="L21" s="281">
        <v>7.17</v>
      </c>
      <c r="M21" s="282">
        <v>2.58</v>
      </c>
      <c r="N21" s="249"/>
      <c r="O21" s="283"/>
      <c r="P21" s="279"/>
    </row>
    <row r="22" spans="1:16" s="284" customFormat="1">
      <c r="A22" s="279"/>
      <c r="B22" s="249"/>
      <c r="C22" s="249"/>
      <c r="D22" s="249"/>
      <c r="E22" s="249"/>
      <c r="F22" s="249"/>
      <c r="G22" s="1112" t="s">
        <v>484</v>
      </c>
      <c r="H22" s="1113"/>
      <c r="I22" s="1113"/>
      <c r="J22" s="1114"/>
      <c r="K22" s="285">
        <v>98.3</v>
      </c>
      <c r="L22" s="286">
        <v>98.1</v>
      </c>
      <c r="M22" s="287">
        <v>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3560853</v>
      </c>
      <c r="L32" s="294">
        <v>62118</v>
      </c>
      <c r="M32" s="295">
        <v>43357</v>
      </c>
      <c r="N32" s="296">
        <v>43.3</v>
      </c>
    </row>
    <row r="33" spans="1:16" ht="13.5" customHeight="1">
      <c r="A33" s="248"/>
      <c r="B33" s="244"/>
      <c r="C33" s="244"/>
      <c r="D33" s="244"/>
      <c r="E33" s="244"/>
      <c r="F33" s="244"/>
      <c r="G33" s="1128" t="s">
        <v>489</v>
      </c>
      <c r="H33" s="1129"/>
      <c r="I33" s="1129"/>
      <c r="J33" s="1130"/>
      <c r="K33" s="294" t="s">
        <v>475</v>
      </c>
      <c r="L33" s="294" t="s">
        <v>475</v>
      </c>
      <c r="M33" s="295">
        <v>5</v>
      </c>
      <c r="N33" s="296" t="s">
        <v>475</v>
      </c>
    </row>
    <row r="34" spans="1:16" ht="27" customHeight="1">
      <c r="A34" s="248"/>
      <c r="B34" s="244"/>
      <c r="C34" s="244"/>
      <c r="D34" s="244"/>
      <c r="E34" s="244"/>
      <c r="F34" s="244"/>
      <c r="G34" s="1128" t="s">
        <v>490</v>
      </c>
      <c r="H34" s="1129"/>
      <c r="I34" s="1129"/>
      <c r="J34" s="1130"/>
      <c r="K34" s="294" t="s">
        <v>475</v>
      </c>
      <c r="L34" s="294" t="s">
        <v>475</v>
      </c>
      <c r="M34" s="295">
        <v>40</v>
      </c>
      <c r="N34" s="296" t="s">
        <v>475</v>
      </c>
    </row>
    <row r="35" spans="1:16" ht="27" customHeight="1">
      <c r="A35" s="248"/>
      <c r="B35" s="244"/>
      <c r="C35" s="244"/>
      <c r="D35" s="244"/>
      <c r="E35" s="244"/>
      <c r="F35" s="244"/>
      <c r="G35" s="1128" t="s">
        <v>491</v>
      </c>
      <c r="H35" s="1129"/>
      <c r="I35" s="1129"/>
      <c r="J35" s="1130"/>
      <c r="K35" s="294">
        <v>639680</v>
      </c>
      <c r="L35" s="294">
        <v>11159</v>
      </c>
      <c r="M35" s="295">
        <v>11850</v>
      </c>
      <c r="N35" s="296">
        <v>-5.8</v>
      </c>
    </row>
    <row r="36" spans="1:16" ht="27" customHeight="1">
      <c r="A36" s="248"/>
      <c r="B36" s="244"/>
      <c r="C36" s="244"/>
      <c r="D36" s="244"/>
      <c r="E36" s="244"/>
      <c r="F36" s="244"/>
      <c r="G36" s="1128" t="s">
        <v>492</v>
      </c>
      <c r="H36" s="1129"/>
      <c r="I36" s="1129"/>
      <c r="J36" s="1130"/>
      <c r="K36" s="294">
        <v>54894</v>
      </c>
      <c r="L36" s="294">
        <v>958</v>
      </c>
      <c r="M36" s="295">
        <v>2171</v>
      </c>
      <c r="N36" s="296">
        <v>-55.9</v>
      </c>
    </row>
    <row r="37" spans="1:16" ht="13.5" customHeight="1">
      <c r="A37" s="248"/>
      <c r="B37" s="244"/>
      <c r="C37" s="244"/>
      <c r="D37" s="244"/>
      <c r="E37" s="244"/>
      <c r="F37" s="244"/>
      <c r="G37" s="1128" t="s">
        <v>493</v>
      </c>
      <c r="H37" s="1129"/>
      <c r="I37" s="1129"/>
      <c r="J37" s="1130"/>
      <c r="K37" s="294">
        <v>13789</v>
      </c>
      <c r="L37" s="294">
        <v>241</v>
      </c>
      <c r="M37" s="295">
        <v>1425</v>
      </c>
      <c r="N37" s="296">
        <v>-83.1</v>
      </c>
    </row>
    <row r="38" spans="1:16" ht="27" customHeight="1">
      <c r="A38" s="248"/>
      <c r="B38" s="244"/>
      <c r="C38" s="244"/>
      <c r="D38" s="244"/>
      <c r="E38" s="244"/>
      <c r="F38" s="244"/>
      <c r="G38" s="1131" t="s">
        <v>494</v>
      </c>
      <c r="H38" s="1132"/>
      <c r="I38" s="1132"/>
      <c r="J38" s="1133"/>
      <c r="K38" s="297" t="s">
        <v>475</v>
      </c>
      <c r="L38" s="297" t="s">
        <v>475</v>
      </c>
      <c r="M38" s="298">
        <v>6</v>
      </c>
      <c r="N38" s="299" t="s">
        <v>475</v>
      </c>
      <c r="O38" s="293"/>
    </row>
    <row r="39" spans="1:16">
      <c r="A39" s="248"/>
      <c r="B39" s="244"/>
      <c r="C39" s="244"/>
      <c r="D39" s="244"/>
      <c r="E39" s="244"/>
      <c r="F39" s="244"/>
      <c r="G39" s="1131" t="s">
        <v>495</v>
      </c>
      <c r="H39" s="1132"/>
      <c r="I39" s="1132"/>
      <c r="J39" s="1133"/>
      <c r="K39" s="300">
        <v>-146664</v>
      </c>
      <c r="L39" s="300">
        <v>-2559</v>
      </c>
      <c r="M39" s="301">
        <v>-5332</v>
      </c>
      <c r="N39" s="302">
        <v>-52</v>
      </c>
      <c r="O39" s="293"/>
    </row>
    <row r="40" spans="1:16" ht="27" customHeight="1">
      <c r="A40" s="248"/>
      <c r="B40" s="244"/>
      <c r="C40" s="244"/>
      <c r="D40" s="244"/>
      <c r="E40" s="244"/>
      <c r="F40" s="244"/>
      <c r="G40" s="1128" t="s">
        <v>496</v>
      </c>
      <c r="H40" s="1129"/>
      <c r="I40" s="1129"/>
      <c r="J40" s="1130"/>
      <c r="K40" s="300">
        <v>-2501551</v>
      </c>
      <c r="L40" s="300">
        <v>-43639</v>
      </c>
      <c r="M40" s="301">
        <v>-35626</v>
      </c>
      <c r="N40" s="302">
        <v>22.5</v>
      </c>
      <c r="O40" s="293"/>
    </row>
    <row r="41" spans="1:16">
      <c r="A41" s="248"/>
      <c r="B41" s="244"/>
      <c r="C41" s="244"/>
      <c r="D41" s="244"/>
      <c r="E41" s="244"/>
      <c r="F41" s="244"/>
      <c r="G41" s="1134" t="s">
        <v>276</v>
      </c>
      <c r="H41" s="1135"/>
      <c r="I41" s="1135"/>
      <c r="J41" s="1136"/>
      <c r="K41" s="294">
        <v>1621001</v>
      </c>
      <c r="L41" s="300">
        <v>28278</v>
      </c>
      <c r="M41" s="301">
        <v>17897</v>
      </c>
      <c r="N41" s="302">
        <v>58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3636350</v>
      </c>
      <c r="J51" s="320">
        <v>61316</v>
      </c>
      <c r="K51" s="321">
        <v>-30.1</v>
      </c>
      <c r="L51" s="322">
        <v>58009</v>
      </c>
      <c r="M51" s="323">
        <v>16.5</v>
      </c>
      <c r="N51" s="324">
        <v>-46.6</v>
      </c>
    </row>
    <row r="52" spans="1:14">
      <c r="A52" s="248"/>
      <c r="B52" s="244"/>
      <c r="C52" s="244"/>
      <c r="D52" s="244"/>
      <c r="E52" s="244"/>
      <c r="F52" s="244"/>
      <c r="G52" s="325"/>
      <c r="H52" s="326" t="s">
        <v>507</v>
      </c>
      <c r="I52" s="327">
        <v>1799817</v>
      </c>
      <c r="J52" s="328">
        <v>30348</v>
      </c>
      <c r="K52" s="329">
        <v>-47.6</v>
      </c>
      <c r="L52" s="330">
        <v>32190</v>
      </c>
      <c r="M52" s="331">
        <v>20.399999999999999</v>
      </c>
      <c r="N52" s="332">
        <v>-68</v>
      </c>
    </row>
    <row r="53" spans="1:14">
      <c r="A53" s="248"/>
      <c r="B53" s="244"/>
      <c r="C53" s="244"/>
      <c r="D53" s="244"/>
      <c r="E53" s="244"/>
      <c r="F53" s="244"/>
      <c r="G53" s="310" t="s">
        <v>508</v>
      </c>
      <c r="H53" s="311"/>
      <c r="I53" s="319">
        <v>3562343</v>
      </c>
      <c r="J53" s="320">
        <v>60734</v>
      </c>
      <c r="K53" s="321">
        <v>-0.9</v>
      </c>
      <c r="L53" s="322">
        <v>61882</v>
      </c>
      <c r="M53" s="323">
        <v>6.7</v>
      </c>
      <c r="N53" s="324">
        <v>-7.6</v>
      </c>
    </row>
    <row r="54" spans="1:14">
      <c r="A54" s="248"/>
      <c r="B54" s="244"/>
      <c r="C54" s="244"/>
      <c r="D54" s="244"/>
      <c r="E54" s="244"/>
      <c r="F54" s="244"/>
      <c r="G54" s="325"/>
      <c r="H54" s="326" t="s">
        <v>507</v>
      </c>
      <c r="I54" s="327">
        <v>2264158</v>
      </c>
      <c r="J54" s="328">
        <v>38601</v>
      </c>
      <c r="K54" s="329">
        <v>27.2</v>
      </c>
      <c r="L54" s="330">
        <v>32175</v>
      </c>
      <c r="M54" s="331">
        <v>0</v>
      </c>
      <c r="N54" s="332">
        <v>27.2</v>
      </c>
    </row>
    <row r="55" spans="1:14">
      <c r="A55" s="248"/>
      <c r="B55" s="244"/>
      <c r="C55" s="244"/>
      <c r="D55" s="244"/>
      <c r="E55" s="244"/>
      <c r="F55" s="244"/>
      <c r="G55" s="310" t="s">
        <v>509</v>
      </c>
      <c r="H55" s="311"/>
      <c r="I55" s="319">
        <v>2972071</v>
      </c>
      <c r="J55" s="320">
        <v>51225</v>
      </c>
      <c r="K55" s="321">
        <v>-15.7</v>
      </c>
      <c r="L55" s="322">
        <v>47569</v>
      </c>
      <c r="M55" s="323">
        <v>-23.1</v>
      </c>
      <c r="N55" s="324">
        <v>7.4</v>
      </c>
    </row>
    <row r="56" spans="1:14">
      <c r="A56" s="248"/>
      <c r="B56" s="244"/>
      <c r="C56" s="244"/>
      <c r="D56" s="244"/>
      <c r="E56" s="244"/>
      <c r="F56" s="244"/>
      <c r="G56" s="325"/>
      <c r="H56" s="326" t="s">
        <v>507</v>
      </c>
      <c r="I56" s="327">
        <v>1557109</v>
      </c>
      <c r="J56" s="328">
        <v>26837</v>
      </c>
      <c r="K56" s="329">
        <v>-30.5</v>
      </c>
      <c r="L56" s="330">
        <v>26255</v>
      </c>
      <c r="M56" s="331">
        <v>-18.399999999999999</v>
      </c>
      <c r="N56" s="332">
        <v>-12.1</v>
      </c>
    </row>
    <row r="57" spans="1:14">
      <c r="A57" s="248"/>
      <c r="B57" s="244"/>
      <c r="C57" s="244"/>
      <c r="D57" s="244"/>
      <c r="E57" s="244"/>
      <c r="F57" s="244"/>
      <c r="G57" s="310" t="s">
        <v>510</v>
      </c>
      <c r="H57" s="311"/>
      <c r="I57" s="319">
        <v>3286001</v>
      </c>
      <c r="J57" s="320">
        <v>57058</v>
      </c>
      <c r="K57" s="321">
        <v>11.4</v>
      </c>
      <c r="L57" s="322">
        <v>50880</v>
      </c>
      <c r="M57" s="323">
        <v>7</v>
      </c>
      <c r="N57" s="324">
        <v>4.4000000000000004</v>
      </c>
    </row>
    <row r="58" spans="1:14">
      <c r="A58" s="248"/>
      <c r="B58" s="244"/>
      <c r="C58" s="244"/>
      <c r="D58" s="244"/>
      <c r="E58" s="244"/>
      <c r="F58" s="244"/>
      <c r="G58" s="325"/>
      <c r="H58" s="326" t="s">
        <v>507</v>
      </c>
      <c r="I58" s="327">
        <v>1772302</v>
      </c>
      <c r="J58" s="328">
        <v>30774</v>
      </c>
      <c r="K58" s="329">
        <v>14.7</v>
      </c>
      <c r="L58" s="330">
        <v>26879</v>
      </c>
      <c r="M58" s="331">
        <v>2.4</v>
      </c>
      <c r="N58" s="332">
        <v>12.3</v>
      </c>
    </row>
    <row r="59" spans="1:14">
      <c r="A59" s="248"/>
      <c r="B59" s="244"/>
      <c r="C59" s="244"/>
      <c r="D59" s="244"/>
      <c r="E59" s="244"/>
      <c r="F59" s="244"/>
      <c r="G59" s="310" t="s">
        <v>511</v>
      </c>
      <c r="H59" s="311"/>
      <c r="I59" s="319">
        <v>3954342</v>
      </c>
      <c r="J59" s="320">
        <v>68982</v>
      </c>
      <c r="K59" s="321">
        <v>20.9</v>
      </c>
      <c r="L59" s="322">
        <v>63956</v>
      </c>
      <c r="M59" s="323">
        <v>25.7</v>
      </c>
      <c r="N59" s="324">
        <v>-4.8</v>
      </c>
    </row>
    <row r="60" spans="1:14">
      <c r="A60" s="248"/>
      <c r="B60" s="244"/>
      <c r="C60" s="244"/>
      <c r="D60" s="244"/>
      <c r="E60" s="244"/>
      <c r="F60" s="244"/>
      <c r="G60" s="325"/>
      <c r="H60" s="326" t="s">
        <v>507</v>
      </c>
      <c r="I60" s="333">
        <v>2662580</v>
      </c>
      <c r="J60" s="328">
        <v>46448</v>
      </c>
      <c r="K60" s="329">
        <v>50.9</v>
      </c>
      <c r="L60" s="330">
        <v>29239</v>
      </c>
      <c r="M60" s="331">
        <v>8.8000000000000007</v>
      </c>
      <c r="N60" s="332">
        <v>42.1</v>
      </c>
    </row>
    <row r="61" spans="1:14">
      <c r="A61" s="248"/>
      <c r="B61" s="244"/>
      <c r="C61" s="244"/>
      <c r="D61" s="244"/>
      <c r="E61" s="244"/>
      <c r="F61" s="244"/>
      <c r="G61" s="310" t="s">
        <v>512</v>
      </c>
      <c r="H61" s="334"/>
      <c r="I61" s="335">
        <v>3482221</v>
      </c>
      <c r="J61" s="336">
        <v>59863</v>
      </c>
      <c r="K61" s="337">
        <v>-2.9</v>
      </c>
      <c r="L61" s="338">
        <v>56459</v>
      </c>
      <c r="M61" s="339">
        <v>6.6</v>
      </c>
      <c r="N61" s="324">
        <v>-9.5</v>
      </c>
    </row>
    <row r="62" spans="1:14">
      <c r="A62" s="248"/>
      <c r="B62" s="244"/>
      <c r="C62" s="244"/>
      <c r="D62" s="244"/>
      <c r="E62" s="244"/>
      <c r="F62" s="244"/>
      <c r="G62" s="325"/>
      <c r="H62" s="326" t="s">
        <v>507</v>
      </c>
      <c r="I62" s="327">
        <v>2011193</v>
      </c>
      <c r="J62" s="328">
        <v>34602</v>
      </c>
      <c r="K62" s="329">
        <v>2.9</v>
      </c>
      <c r="L62" s="330">
        <v>29348</v>
      </c>
      <c r="M62" s="331">
        <v>2.6</v>
      </c>
      <c r="N62" s="332">
        <v>0.3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34" zoomScale="91" zoomScaleNormal="91" zoomScaleSheetLayoutView="100" workbookViewId="0">
      <selection activeCell="P45" sqref="P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7.48</v>
      </c>
      <c r="G47" s="12">
        <v>9.7799999999999994</v>
      </c>
      <c r="H47" s="12">
        <v>12.12</v>
      </c>
      <c r="I47" s="12">
        <v>12.3</v>
      </c>
      <c r="J47" s="13">
        <v>13.34</v>
      </c>
    </row>
    <row r="48" spans="2:10" ht="57.75" customHeight="1">
      <c r="B48" s="14"/>
      <c r="C48" s="1139" t="s">
        <v>4</v>
      </c>
      <c r="D48" s="1139"/>
      <c r="E48" s="1140"/>
      <c r="F48" s="15">
        <v>2.6</v>
      </c>
      <c r="G48" s="16">
        <v>4.21</v>
      </c>
      <c r="H48" s="16">
        <v>4.4000000000000004</v>
      </c>
      <c r="I48" s="16">
        <v>3.74</v>
      </c>
      <c r="J48" s="17">
        <v>4.62</v>
      </c>
    </row>
    <row r="49" spans="2:10" ht="57.75" customHeight="1" thickBot="1">
      <c r="B49" s="18"/>
      <c r="C49" s="1141" t="s">
        <v>5</v>
      </c>
      <c r="D49" s="1141"/>
      <c r="E49" s="1142"/>
      <c r="F49" s="19">
        <v>2.35</v>
      </c>
      <c r="G49" s="20">
        <v>4.24</v>
      </c>
      <c r="H49" s="20">
        <v>2.2599999999999998</v>
      </c>
      <c r="I49" s="20" t="s">
        <v>519</v>
      </c>
      <c r="J49" s="21">
        <v>1.82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1" zoomScaleSheetLayoutView="100" workbookViewId="0">
      <selection activeCell="H37" sqref="H37"/>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v>5.13</v>
      </c>
      <c r="G34" s="33">
        <v>5.75</v>
      </c>
      <c r="H34" s="33">
        <v>7.33</v>
      </c>
      <c r="I34" s="33">
        <v>8.4600000000000009</v>
      </c>
      <c r="J34" s="34">
        <v>8.7200000000000006</v>
      </c>
      <c r="K34" s="22"/>
      <c r="L34" s="22"/>
      <c r="M34" s="22"/>
      <c r="N34" s="22"/>
      <c r="O34" s="22"/>
      <c r="P34" s="22"/>
    </row>
    <row r="35" spans="1:16" ht="39" customHeight="1">
      <c r="A35" s="22"/>
      <c r="B35" s="35"/>
      <c r="C35" s="1143" t="s">
        <v>521</v>
      </c>
      <c r="D35" s="1144"/>
      <c r="E35" s="1145"/>
      <c r="F35" s="36">
        <v>2.6</v>
      </c>
      <c r="G35" s="37">
        <v>4.21</v>
      </c>
      <c r="H35" s="37">
        <v>4.4000000000000004</v>
      </c>
      <c r="I35" s="37">
        <v>3.74</v>
      </c>
      <c r="J35" s="38">
        <v>4.62</v>
      </c>
      <c r="K35" s="22"/>
      <c r="L35" s="22"/>
      <c r="M35" s="22"/>
      <c r="N35" s="22"/>
      <c r="O35" s="22"/>
      <c r="P35" s="22"/>
    </row>
    <row r="36" spans="1:16" ht="39" customHeight="1">
      <c r="A36" s="22"/>
      <c r="B36" s="35"/>
      <c r="C36" s="1143" t="s">
        <v>522</v>
      </c>
      <c r="D36" s="1144"/>
      <c r="E36" s="1145"/>
      <c r="F36" s="36">
        <v>4.01</v>
      </c>
      <c r="G36" s="37">
        <v>3.85</v>
      </c>
      <c r="H36" s="37">
        <v>3.05</v>
      </c>
      <c r="I36" s="37">
        <v>3.4</v>
      </c>
      <c r="J36" s="38">
        <v>4.1399999999999997</v>
      </c>
      <c r="K36" s="22"/>
      <c r="L36" s="22"/>
      <c r="M36" s="22"/>
      <c r="N36" s="22"/>
      <c r="O36" s="22"/>
      <c r="P36" s="22"/>
    </row>
    <row r="37" spans="1:16" ht="39" customHeight="1">
      <c r="A37" s="22"/>
      <c r="B37" s="35"/>
      <c r="C37" s="1143" t="s">
        <v>523</v>
      </c>
      <c r="D37" s="1144"/>
      <c r="E37" s="1145"/>
      <c r="F37" s="36">
        <v>1.59</v>
      </c>
      <c r="G37" s="37">
        <v>1.49</v>
      </c>
      <c r="H37" s="37">
        <v>1.56</v>
      </c>
      <c r="I37" s="37">
        <v>1.84</v>
      </c>
      <c r="J37" s="38">
        <v>1.52</v>
      </c>
      <c r="K37" s="22"/>
      <c r="L37" s="22"/>
      <c r="M37" s="22"/>
      <c r="N37" s="22"/>
      <c r="O37" s="22"/>
      <c r="P37" s="22"/>
    </row>
    <row r="38" spans="1:16" ht="39" customHeight="1">
      <c r="A38" s="22"/>
      <c r="B38" s="35"/>
      <c r="C38" s="1143" t="s">
        <v>524</v>
      </c>
      <c r="D38" s="1144"/>
      <c r="E38" s="1145"/>
      <c r="F38" s="36">
        <v>0.59</v>
      </c>
      <c r="G38" s="37">
        <v>0.65</v>
      </c>
      <c r="H38" s="37">
        <v>0.72</v>
      </c>
      <c r="I38" s="37">
        <v>0.95</v>
      </c>
      <c r="J38" s="38">
        <v>1.04</v>
      </c>
      <c r="K38" s="22"/>
      <c r="L38" s="22"/>
      <c r="M38" s="22"/>
      <c r="N38" s="22"/>
      <c r="O38" s="22"/>
      <c r="P38" s="22"/>
    </row>
    <row r="39" spans="1:16" ht="39" customHeight="1">
      <c r="A39" s="22"/>
      <c r="B39" s="35"/>
      <c r="C39" s="1143" t="s">
        <v>525</v>
      </c>
      <c r="D39" s="1144"/>
      <c r="E39" s="1145"/>
      <c r="F39" s="36">
        <v>0.33</v>
      </c>
      <c r="G39" s="37">
        <v>0.36</v>
      </c>
      <c r="H39" s="37">
        <v>0.24</v>
      </c>
      <c r="I39" s="37">
        <v>0.3</v>
      </c>
      <c r="J39" s="38">
        <v>0.41</v>
      </c>
      <c r="K39" s="22"/>
      <c r="L39" s="22"/>
      <c r="M39" s="22"/>
      <c r="N39" s="22"/>
      <c r="O39" s="22"/>
      <c r="P39" s="22"/>
    </row>
    <row r="40" spans="1:16" ht="39" customHeight="1">
      <c r="A40" s="22"/>
      <c r="B40" s="35"/>
      <c r="C40" s="1143" t="s">
        <v>526</v>
      </c>
      <c r="D40" s="1144"/>
      <c r="E40" s="1145"/>
      <c r="F40" s="36" t="s">
        <v>475</v>
      </c>
      <c r="G40" s="37" t="s">
        <v>475</v>
      </c>
      <c r="H40" s="37" t="s">
        <v>475</v>
      </c>
      <c r="I40" s="37" t="s">
        <v>475</v>
      </c>
      <c r="J40" s="38">
        <v>0.15</v>
      </c>
      <c r="K40" s="22"/>
      <c r="L40" s="22"/>
      <c r="M40" s="22"/>
      <c r="N40" s="22"/>
      <c r="O40" s="22"/>
      <c r="P40" s="22"/>
    </row>
    <row r="41" spans="1:16" ht="39" customHeight="1">
      <c r="A41" s="22"/>
      <c r="B41" s="35"/>
      <c r="C41" s="1143" t="s">
        <v>527</v>
      </c>
      <c r="D41" s="1144"/>
      <c r="E41" s="1145"/>
      <c r="F41" s="36">
        <v>0.05</v>
      </c>
      <c r="G41" s="37">
        <v>0.06</v>
      </c>
      <c r="H41" s="37">
        <v>0.09</v>
      </c>
      <c r="I41" s="37">
        <v>0.1</v>
      </c>
      <c r="J41" s="38">
        <v>0.13</v>
      </c>
      <c r="K41" s="22"/>
      <c r="L41" s="22"/>
      <c r="M41" s="22"/>
      <c r="N41" s="22"/>
      <c r="O41" s="22"/>
      <c r="P41" s="22"/>
    </row>
    <row r="42" spans="1:16" ht="39" customHeight="1">
      <c r="A42" s="22"/>
      <c r="B42" s="39"/>
      <c r="C42" s="1143" t="s">
        <v>528</v>
      </c>
      <c r="D42" s="1144"/>
      <c r="E42" s="1145"/>
      <c r="F42" s="36" t="s">
        <v>475</v>
      </c>
      <c r="G42" s="37" t="s">
        <v>475</v>
      </c>
      <c r="H42" s="37" t="s">
        <v>475</v>
      </c>
      <c r="I42" s="37" t="s">
        <v>475</v>
      </c>
      <c r="J42" s="38" t="s">
        <v>475</v>
      </c>
      <c r="K42" s="22"/>
      <c r="L42" s="22"/>
      <c r="M42" s="22"/>
      <c r="N42" s="22"/>
      <c r="O42" s="22"/>
      <c r="P42" s="22"/>
    </row>
    <row r="43" spans="1:16" ht="39" customHeight="1" thickBot="1">
      <c r="A43" s="22"/>
      <c r="B43" s="40"/>
      <c r="C43" s="1146" t="s">
        <v>529</v>
      </c>
      <c r="D43" s="1147"/>
      <c r="E43" s="1148"/>
      <c r="F43" s="41">
        <v>0.19</v>
      </c>
      <c r="G43" s="42">
        <v>0.1</v>
      </c>
      <c r="H43" s="42">
        <v>0.14000000000000001</v>
      </c>
      <c r="I43" s="42">
        <v>0.12</v>
      </c>
      <c r="J43" s="43">
        <v>0.14000000000000001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N1" zoomScale="77" zoomScaleNormal="77"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3993</v>
      </c>
      <c r="L45" s="60">
        <v>3935</v>
      </c>
      <c r="M45" s="60">
        <v>3916</v>
      </c>
      <c r="N45" s="60">
        <v>3794</v>
      </c>
      <c r="O45" s="61">
        <v>3561</v>
      </c>
      <c r="P45" s="48"/>
      <c r="Q45" s="48"/>
      <c r="R45" s="48"/>
      <c r="S45" s="48"/>
      <c r="T45" s="48"/>
      <c r="U45" s="48"/>
    </row>
    <row r="46" spans="1:21" ht="30.75" customHeight="1">
      <c r="A46" s="48"/>
      <c r="B46" s="1161"/>
      <c r="C46" s="1162"/>
      <c r="D46" s="62"/>
      <c r="E46" s="1153" t="s">
        <v>12</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c r="A47" s="48"/>
      <c r="B47" s="1161"/>
      <c r="C47" s="1162"/>
      <c r="D47" s="62"/>
      <c r="E47" s="1153" t="s">
        <v>13</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c r="A48" s="48"/>
      <c r="B48" s="1161"/>
      <c r="C48" s="1162"/>
      <c r="D48" s="62"/>
      <c r="E48" s="1153" t="s">
        <v>14</v>
      </c>
      <c r="F48" s="1153"/>
      <c r="G48" s="1153"/>
      <c r="H48" s="1153"/>
      <c r="I48" s="1153"/>
      <c r="J48" s="1154"/>
      <c r="K48" s="63">
        <v>691</v>
      </c>
      <c r="L48" s="64">
        <v>681</v>
      </c>
      <c r="M48" s="64">
        <v>661</v>
      </c>
      <c r="N48" s="64">
        <v>629</v>
      </c>
      <c r="O48" s="65">
        <v>640</v>
      </c>
      <c r="P48" s="48"/>
      <c r="Q48" s="48"/>
      <c r="R48" s="48"/>
      <c r="S48" s="48"/>
      <c r="T48" s="48"/>
      <c r="U48" s="48"/>
    </row>
    <row r="49" spans="1:21" ht="30.75" customHeight="1">
      <c r="A49" s="48"/>
      <c r="B49" s="1161"/>
      <c r="C49" s="1162"/>
      <c r="D49" s="62"/>
      <c r="E49" s="1153" t="s">
        <v>15</v>
      </c>
      <c r="F49" s="1153"/>
      <c r="G49" s="1153"/>
      <c r="H49" s="1153"/>
      <c r="I49" s="1153"/>
      <c r="J49" s="1154"/>
      <c r="K49" s="63">
        <v>183</v>
      </c>
      <c r="L49" s="64">
        <v>175</v>
      </c>
      <c r="M49" s="64">
        <v>126</v>
      </c>
      <c r="N49" s="64">
        <v>56</v>
      </c>
      <c r="O49" s="65">
        <v>55</v>
      </c>
      <c r="P49" s="48"/>
      <c r="Q49" s="48"/>
      <c r="R49" s="48"/>
      <c r="S49" s="48"/>
      <c r="T49" s="48"/>
      <c r="U49" s="48"/>
    </row>
    <row r="50" spans="1:21" ht="30.75" customHeight="1">
      <c r="A50" s="48"/>
      <c r="B50" s="1161"/>
      <c r="C50" s="1162"/>
      <c r="D50" s="62"/>
      <c r="E50" s="1153" t="s">
        <v>16</v>
      </c>
      <c r="F50" s="1153"/>
      <c r="G50" s="1153"/>
      <c r="H50" s="1153"/>
      <c r="I50" s="1153"/>
      <c r="J50" s="1154"/>
      <c r="K50" s="63">
        <v>25</v>
      </c>
      <c r="L50" s="64">
        <v>23</v>
      </c>
      <c r="M50" s="64">
        <v>24</v>
      </c>
      <c r="N50" s="64">
        <v>18</v>
      </c>
      <c r="O50" s="65">
        <v>14</v>
      </c>
      <c r="P50" s="48"/>
      <c r="Q50" s="48"/>
      <c r="R50" s="48"/>
      <c r="S50" s="48"/>
      <c r="T50" s="48"/>
      <c r="U50" s="48"/>
    </row>
    <row r="51" spans="1:21" ht="30.75" customHeight="1">
      <c r="A51" s="48"/>
      <c r="B51" s="1163"/>
      <c r="C51" s="1164"/>
      <c r="D51" s="66"/>
      <c r="E51" s="1153" t="s">
        <v>17</v>
      </c>
      <c r="F51" s="1153"/>
      <c r="G51" s="1153"/>
      <c r="H51" s="1153"/>
      <c r="I51" s="1153"/>
      <c r="J51" s="1154"/>
      <c r="K51" s="63" t="s">
        <v>475</v>
      </c>
      <c r="L51" s="64" t="s">
        <v>475</v>
      </c>
      <c r="M51" s="64" t="s">
        <v>475</v>
      </c>
      <c r="N51" s="64" t="s">
        <v>475</v>
      </c>
      <c r="O51" s="65" t="s">
        <v>475</v>
      </c>
      <c r="P51" s="48"/>
      <c r="Q51" s="48"/>
      <c r="R51" s="48"/>
      <c r="S51" s="48"/>
      <c r="T51" s="48"/>
      <c r="U51" s="48"/>
    </row>
    <row r="52" spans="1:21" ht="30.75" customHeight="1">
      <c r="A52" s="48"/>
      <c r="B52" s="1151" t="s">
        <v>18</v>
      </c>
      <c r="C52" s="1152"/>
      <c r="D52" s="66"/>
      <c r="E52" s="1153" t="s">
        <v>19</v>
      </c>
      <c r="F52" s="1153"/>
      <c r="G52" s="1153"/>
      <c r="H52" s="1153"/>
      <c r="I52" s="1153"/>
      <c r="J52" s="1154"/>
      <c r="K52" s="63">
        <v>2793</v>
      </c>
      <c r="L52" s="64">
        <v>2772</v>
      </c>
      <c r="M52" s="64">
        <v>2747</v>
      </c>
      <c r="N52" s="64">
        <v>2750</v>
      </c>
      <c r="O52" s="65">
        <v>2648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2099</v>
      </c>
      <c r="L53" s="69">
        <v>2042</v>
      </c>
      <c r="M53" s="69">
        <v>1980</v>
      </c>
      <c r="N53" s="69">
        <v>1747</v>
      </c>
      <c r="O53" s="70">
        <v>1622</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G1" zoomScale="91" zoomScaleNormal="91" zoomScaleSheetLayoutView="100" workbookViewId="0">
      <selection activeCell="L47" sqref="L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33928</v>
      </c>
      <c r="J41" s="83">
        <v>33250</v>
      </c>
      <c r="K41" s="83">
        <v>32139</v>
      </c>
      <c r="L41" s="83">
        <v>31546</v>
      </c>
      <c r="M41" s="84">
        <v>31512</v>
      </c>
    </row>
    <row r="42" spans="2:13" ht="27.75" customHeight="1">
      <c r="B42" s="1169"/>
      <c r="C42" s="1170"/>
      <c r="D42" s="85"/>
      <c r="E42" s="1175" t="s">
        <v>25</v>
      </c>
      <c r="F42" s="1175"/>
      <c r="G42" s="1175"/>
      <c r="H42" s="1176"/>
      <c r="I42" s="86">
        <v>98</v>
      </c>
      <c r="J42" s="87">
        <v>93</v>
      </c>
      <c r="K42" s="87">
        <v>76</v>
      </c>
      <c r="L42" s="87">
        <v>72</v>
      </c>
      <c r="M42" s="88">
        <v>72</v>
      </c>
    </row>
    <row r="43" spans="2:13" ht="27.75" customHeight="1">
      <c r="B43" s="1169"/>
      <c r="C43" s="1170"/>
      <c r="D43" s="85"/>
      <c r="E43" s="1175" t="s">
        <v>26</v>
      </c>
      <c r="F43" s="1175"/>
      <c r="G43" s="1175"/>
      <c r="H43" s="1176"/>
      <c r="I43" s="86">
        <v>9544</v>
      </c>
      <c r="J43" s="87">
        <v>9764</v>
      </c>
      <c r="K43" s="87">
        <v>9661</v>
      </c>
      <c r="L43" s="87">
        <v>9546</v>
      </c>
      <c r="M43" s="88">
        <v>7933</v>
      </c>
    </row>
    <row r="44" spans="2:13" ht="27.75" customHeight="1">
      <c r="B44" s="1169"/>
      <c r="C44" s="1170"/>
      <c r="D44" s="85"/>
      <c r="E44" s="1175" t="s">
        <v>27</v>
      </c>
      <c r="F44" s="1175"/>
      <c r="G44" s="1175"/>
      <c r="H44" s="1176"/>
      <c r="I44" s="86">
        <v>596</v>
      </c>
      <c r="J44" s="87">
        <v>424</v>
      </c>
      <c r="K44" s="87">
        <v>302</v>
      </c>
      <c r="L44" s="87">
        <v>245</v>
      </c>
      <c r="M44" s="88">
        <v>196</v>
      </c>
    </row>
    <row r="45" spans="2:13" ht="27.75" customHeight="1">
      <c r="B45" s="1169"/>
      <c r="C45" s="1170"/>
      <c r="D45" s="85"/>
      <c r="E45" s="1175" t="s">
        <v>28</v>
      </c>
      <c r="F45" s="1175"/>
      <c r="G45" s="1175"/>
      <c r="H45" s="1176"/>
      <c r="I45" s="86">
        <v>6307</v>
      </c>
      <c r="J45" s="87">
        <v>6391</v>
      </c>
      <c r="K45" s="87">
        <v>6425</v>
      </c>
      <c r="L45" s="87">
        <v>6447</v>
      </c>
      <c r="M45" s="88">
        <v>6146</v>
      </c>
    </row>
    <row r="46" spans="2:13" ht="27.75" customHeight="1">
      <c r="B46" s="1169"/>
      <c r="C46" s="1170"/>
      <c r="D46" s="85"/>
      <c r="E46" s="1175" t="s">
        <v>29</v>
      </c>
      <c r="F46" s="1175"/>
      <c r="G46" s="1175"/>
      <c r="H46" s="1176"/>
      <c r="I46" s="86" t="s">
        <v>475</v>
      </c>
      <c r="J46" s="87" t="s">
        <v>475</v>
      </c>
      <c r="K46" s="87" t="s">
        <v>475</v>
      </c>
      <c r="L46" s="87" t="s">
        <v>475</v>
      </c>
      <c r="M46" s="88" t="s">
        <v>475</v>
      </c>
    </row>
    <row r="47" spans="2:13" ht="27.75" customHeight="1">
      <c r="B47" s="1169"/>
      <c r="C47" s="1170"/>
      <c r="D47" s="85"/>
      <c r="E47" s="1175" t="s">
        <v>30</v>
      </c>
      <c r="F47" s="1175"/>
      <c r="G47" s="1175"/>
      <c r="H47" s="1176"/>
      <c r="I47" s="86" t="s">
        <v>475</v>
      </c>
      <c r="J47" s="87" t="s">
        <v>475</v>
      </c>
      <c r="K47" s="87" t="s">
        <v>475</v>
      </c>
      <c r="L47" s="87" t="s">
        <v>475</v>
      </c>
      <c r="M47" s="88" t="s">
        <v>475</v>
      </c>
    </row>
    <row r="48" spans="2:13" ht="27.75" customHeight="1">
      <c r="B48" s="1171"/>
      <c r="C48" s="1172"/>
      <c r="D48" s="85"/>
      <c r="E48" s="1175" t="s">
        <v>31</v>
      </c>
      <c r="F48" s="1175"/>
      <c r="G48" s="1175"/>
      <c r="H48" s="1176"/>
      <c r="I48" s="86" t="s">
        <v>475</v>
      </c>
      <c r="J48" s="87" t="s">
        <v>475</v>
      </c>
      <c r="K48" s="87" t="s">
        <v>475</v>
      </c>
      <c r="L48" s="87" t="s">
        <v>475</v>
      </c>
      <c r="M48" s="88" t="s">
        <v>475</v>
      </c>
    </row>
    <row r="49" spans="2:13" ht="27.75" customHeight="1">
      <c r="B49" s="1177" t="s">
        <v>32</v>
      </c>
      <c r="C49" s="1178"/>
      <c r="D49" s="89"/>
      <c r="E49" s="1175" t="s">
        <v>33</v>
      </c>
      <c r="F49" s="1175"/>
      <c r="G49" s="1175"/>
      <c r="H49" s="1176"/>
      <c r="I49" s="86">
        <v>4171</v>
      </c>
      <c r="J49" s="87">
        <v>4297</v>
      </c>
      <c r="K49" s="87">
        <v>4716</v>
      </c>
      <c r="L49" s="87">
        <v>4529</v>
      </c>
      <c r="M49" s="88">
        <v>4748</v>
      </c>
    </row>
    <row r="50" spans="2:13" ht="27.75" customHeight="1">
      <c r="B50" s="1169"/>
      <c r="C50" s="1170"/>
      <c r="D50" s="85"/>
      <c r="E50" s="1175" t="s">
        <v>34</v>
      </c>
      <c r="F50" s="1175"/>
      <c r="G50" s="1175"/>
      <c r="H50" s="1176"/>
      <c r="I50" s="86">
        <v>1558</v>
      </c>
      <c r="J50" s="87">
        <v>1362</v>
      </c>
      <c r="K50" s="87">
        <v>1267</v>
      </c>
      <c r="L50" s="87">
        <v>1301</v>
      </c>
      <c r="M50" s="88">
        <v>1288</v>
      </c>
    </row>
    <row r="51" spans="2:13" ht="27.75" customHeight="1">
      <c r="B51" s="1171"/>
      <c r="C51" s="1172"/>
      <c r="D51" s="85"/>
      <c r="E51" s="1175" t="s">
        <v>35</v>
      </c>
      <c r="F51" s="1175"/>
      <c r="G51" s="1175"/>
      <c r="H51" s="1176"/>
      <c r="I51" s="86">
        <v>25327</v>
      </c>
      <c r="J51" s="87">
        <v>25225</v>
      </c>
      <c r="K51" s="87">
        <v>24505</v>
      </c>
      <c r="L51" s="87">
        <v>24703</v>
      </c>
      <c r="M51" s="88">
        <v>24644</v>
      </c>
    </row>
    <row r="52" spans="2:13" ht="27.75" customHeight="1" thickBot="1">
      <c r="B52" s="1179" t="s">
        <v>20</v>
      </c>
      <c r="C52" s="1180"/>
      <c r="D52" s="90"/>
      <c r="E52" s="1181" t="s">
        <v>36</v>
      </c>
      <c r="F52" s="1181"/>
      <c r="G52" s="1181"/>
      <c r="H52" s="1182"/>
      <c r="I52" s="91">
        <v>19416</v>
      </c>
      <c r="J52" s="92">
        <v>19037</v>
      </c>
      <c r="K52" s="92">
        <v>18116</v>
      </c>
      <c r="L52" s="92">
        <v>17322</v>
      </c>
      <c r="M52" s="93">
        <v>15178</v>
      </c>
    </row>
    <row r="53" spans="2:13" ht="27.75" customHeight="1">
      <c r="B53" s="94" t="s">
        <v>37</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38</v>
      </c>
      <c r="E2" s="109"/>
      <c r="F2" s="110" t="s">
        <v>513</v>
      </c>
      <c r="G2" s="111"/>
      <c r="H2" s="112"/>
    </row>
    <row r="3" spans="1:8">
      <c r="A3" s="108" t="s">
        <v>506</v>
      </c>
      <c r="B3" s="113"/>
      <c r="C3" s="114"/>
      <c r="D3" s="115">
        <v>61316</v>
      </c>
      <c r="E3" s="116"/>
      <c r="F3" s="117">
        <v>58009</v>
      </c>
      <c r="G3" s="118"/>
      <c r="H3" s="119"/>
    </row>
    <row r="4" spans="1:8">
      <c r="A4" s="120"/>
      <c r="B4" s="121"/>
      <c r="C4" s="122"/>
      <c r="D4" s="123">
        <v>30348</v>
      </c>
      <c r="E4" s="124"/>
      <c r="F4" s="125">
        <v>32190</v>
      </c>
      <c r="G4" s="126"/>
      <c r="H4" s="127"/>
    </row>
    <row r="5" spans="1:8">
      <c r="A5" s="108" t="s">
        <v>508</v>
      </c>
      <c r="B5" s="113"/>
      <c r="C5" s="114"/>
      <c r="D5" s="115">
        <v>60734</v>
      </c>
      <c r="E5" s="116"/>
      <c r="F5" s="117">
        <v>61882</v>
      </c>
      <c r="G5" s="118"/>
      <c r="H5" s="119"/>
    </row>
    <row r="6" spans="1:8">
      <c r="A6" s="120"/>
      <c r="B6" s="121"/>
      <c r="C6" s="122"/>
      <c r="D6" s="123">
        <v>38601</v>
      </c>
      <c r="E6" s="124"/>
      <c r="F6" s="125">
        <v>32175</v>
      </c>
      <c r="G6" s="126"/>
      <c r="H6" s="127"/>
    </row>
    <row r="7" spans="1:8">
      <c r="A7" s="108" t="s">
        <v>509</v>
      </c>
      <c r="B7" s="113"/>
      <c r="C7" s="114"/>
      <c r="D7" s="115">
        <v>51225</v>
      </c>
      <c r="E7" s="116"/>
      <c r="F7" s="117">
        <v>47569</v>
      </c>
      <c r="G7" s="118"/>
      <c r="H7" s="119"/>
    </row>
    <row r="8" spans="1:8">
      <c r="A8" s="120"/>
      <c r="B8" s="121"/>
      <c r="C8" s="122"/>
      <c r="D8" s="123">
        <v>26837</v>
      </c>
      <c r="E8" s="124"/>
      <c r="F8" s="125">
        <v>26255</v>
      </c>
      <c r="G8" s="126"/>
      <c r="H8" s="127"/>
    </row>
    <row r="9" spans="1:8">
      <c r="A9" s="108" t="s">
        <v>510</v>
      </c>
      <c r="B9" s="113"/>
      <c r="C9" s="114"/>
      <c r="D9" s="115">
        <v>57058</v>
      </c>
      <c r="E9" s="116"/>
      <c r="F9" s="117">
        <v>50880</v>
      </c>
      <c r="G9" s="118"/>
      <c r="H9" s="119"/>
    </row>
    <row r="10" spans="1:8">
      <c r="A10" s="120"/>
      <c r="B10" s="121"/>
      <c r="C10" s="122"/>
      <c r="D10" s="123">
        <v>30774</v>
      </c>
      <c r="E10" s="124"/>
      <c r="F10" s="125">
        <v>26879</v>
      </c>
      <c r="G10" s="126"/>
      <c r="H10" s="127"/>
    </row>
    <row r="11" spans="1:8">
      <c r="A11" s="108" t="s">
        <v>511</v>
      </c>
      <c r="B11" s="113"/>
      <c r="C11" s="114"/>
      <c r="D11" s="115">
        <v>68982</v>
      </c>
      <c r="E11" s="116"/>
      <c r="F11" s="117">
        <v>63956</v>
      </c>
      <c r="G11" s="118"/>
      <c r="H11" s="119"/>
    </row>
    <row r="12" spans="1:8">
      <c r="A12" s="120"/>
      <c r="B12" s="121"/>
      <c r="C12" s="128"/>
      <c r="D12" s="123">
        <v>46448</v>
      </c>
      <c r="E12" s="124"/>
      <c r="F12" s="125">
        <v>29239</v>
      </c>
      <c r="G12" s="126"/>
      <c r="H12" s="127"/>
    </row>
    <row r="13" spans="1:8">
      <c r="A13" s="108"/>
      <c r="B13" s="113"/>
      <c r="C13" s="129"/>
      <c r="D13" s="130">
        <v>59863</v>
      </c>
      <c r="E13" s="131"/>
      <c r="F13" s="132">
        <v>56459</v>
      </c>
      <c r="G13" s="133"/>
      <c r="H13" s="119"/>
    </row>
    <row r="14" spans="1:8">
      <c r="A14" s="120"/>
      <c r="B14" s="121"/>
      <c r="C14" s="122"/>
      <c r="D14" s="123">
        <v>34602</v>
      </c>
      <c r="E14" s="124"/>
      <c r="F14" s="125">
        <v>29348</v>
      </c>
      <c r="G14" s="126"/>
      <c r="H14" s="127"/>
    </row>
    <row r="17" spans="1:11">
      <c r="A17" s="104" t="s">
        <v>39</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40</v>
      </c>
      <c r="B19" s="134">
        <f>ROUND(VALUE(SUBSTITUTE(実質収支比率等に係る経年分析!F$48,"▲","-")),2)</f>
        <v>2.6</v>
      </c>
      <c r="C19" s="134">
        <f>ROUND(VALUE(SUBSTITUTE(実質収支比率等に係る経年分析!G$48,"▲","-")),2)</f>
        <v>4.21</v>
      </c>
      <c r="D19" s="134">
        <f>ROUND(VALUE(SUBSTITUTE(実質収支比率等に係る経年分析!H$48,"▲","-")),2)</f>
        <v>4.4000000000000004</v>
      </c>
      <c r="E19" s="134">
        <f>ROUND(VALUE(SUBSTITUTE(実質収支比率等に係る経年分析!I$48,"▲","-")),2)</f>
        <v>3.74</v>
      </c>
      <c r="F19" s="134">
        <f>ROUND(VALUE(SUBSTITUTE(実質収支比率等に係る経年分析!J$48,"▲","-")),2)</f>
        <v>4.62</v>
      </c>
    </row>
    <row r="20" spans="1:11">
      <c r="A20" s="134" t="s">
        <v>41</v>
      </c>
      <c r="B20" s="134">
        <f>ROUND(VALUE(SUBSTITUTE(実質収支比率等に係る経年分析!F$47,"▲","-")),2)</f>
        <v>7.48</v>
      </c>
      <c r="C20" s="134">
        <f>ROUND(VALUE(SUBSTITUTE(実質収支比率等に係る経年分析!G$47,"▲","-")),2)</f>
        <v>9.7799999999999994</v>
      </c>
      <c r="D20" s="134">
        <f>ROUND(VALUE(SUBSTITUTE(実質収支比率等に係る経年分析!H$47,"▲","-")),2)</f>
        <v>12.12</v>
      </c>
      <c r="E20" s="134">
        <f>ROUND(VALUE(SUBSTITUTE(実質収支比率等に係る経年分析!I$47,"▲","-")),2)</f>
        <v>12.3</v>
      </c>
      <c r="F20" s="134">
        <f>ROUND(VALUE(SUBSTITUTE(実質収支比率等に係る経年分析!J$47,"▲","-")),2)</f>
        <v>13.34</v>
      </c>
    </row>
    <row r="21" spans="1:11">
      <c r="A21" s="134" t="s">
        <v>42</v>
      </c>
      <c r="B21" s="134">
        <f>IF(ISNUMBER(VALUE(SUBSTITUTE(実質収支比率等に係る経年分析!F$49,"▲","-"))),ROUND(VALUE(SUBSTITUTE(実質収支比率等に係る経年分析!F$49,"▲","-")),2),NA())</f>
        <v>2.35</v>
      </c>
      <c r="C21" s="134">
        <f>IF(ISNUMBER(VALUE(SUBSTITUTE(実質収支比率等に係る経年分析!G$49,"▲","-"))),ROUND(VALUE(SUBSTITUTE(実質収支比率等に係る経年分析!G$49,"▲","-")),2),NA())</f>
        <v>4.24</v>
      </c>
      <c r="D21" s="134">
        <f>IF(ISNUMBER(VALUE(SUBSTITUTE(実質収支比率等に係る経年分析!H$49,"▲","-"))),ROUND(VALUE(SUBSTITUTE(実質収支比率等に係る経年分析!H$49,"▲","-")),2),NA())</f>
        <v>2.2599999999999998</v>
      </c>
      <c r="E21" s="134">
        <f>IF(ISNUMBER(VALUE(SUBSTITUTE(実質収支比率等に係る経年分析!I$49,"▲","-"))),ROUND(VALUE(SUBSTITUTE(実質収支比率等に係る経年分析!I$49,"▲","-")),2),NA())</f>
        <v>-0.64</v>
      </c>
      <c r="F21" s="134">
        <f>IF(ISNUMBER(VALUE(SUBSTITUTE(実質収支比率等に係る経年分析!J$49,"▲","-"))),ROUND(VALUE(SUBSTITUTE(実質収支比率等に係る経年分析!J$49,"▲","-")),2),NA())</f>
        <v>1.82</v>
      </c>
    </row>
    <row r="24" spans="1:11">
      <c r="A24" s="104" t="s">
        <v>43</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44</v>
      </c>
      <c r="C26" s="135" t="s">
        <v>45</v>
      </c>
      <c r="D26" s="135" t="s">
        <v>44</v>
      </c>
      <c r="E26" s="135" t="s">
        <v>45</v>
      </c>
      <c r="F26" s="135" t="s">
        <v>44</v>
      </c>
      <c r="G26" s="135" t="s">
        <v>45</v>
      </c>
      <c r="H26" s="135" t="s">
        <v>44</v>
      </c>
      <c r="I26" s="135" t="s">
        <v>45</v>
      </c>
      <c r="J26" s="135" t="s">
        <v>44</v>
      </c>
      <c r="K26" s="135" t="s">
        <v>45</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0.19</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0.14000000000000001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日南市特定環境保全公共下水道事業会計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0.05</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0.06</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0.09</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0.13</v>
      </c>
    </row>
    <row r="30" spans="1:11">
      <c r="A30" s="135" t="str">
        <f>IF(連結実質赤字比率に係る赤字・黒字の構成分析!C$40="",NA(),連結実質赤字比率に係る赤字・黒字の構成分析!C$40)</f>
        <v>日南市公設合併処理浄化槽特別会計</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0.15</v>
      </c>
    </row>
    <row r="31" spans="1:11">
      <c r="A31" s="135" t="str">
        <f>IF(連結実質赤字比率に係る赤字・黒字の構成分析!C$39="",NA(),連結実質赤字比率に係る赤字・黒字の構成分析!C$39)</f>
        <v>日南市介護保険特別会計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0.36</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0.41</v>
      </c>
    </row>
    <row r="32" spans="1:11">
      <c r="A32" s="135" t="str">
        <f>IF(連結実質赤字比率に係る赤字・黒字の構成分析!C$38="",NA(),連結実質赤字比率に係る赤字・黒字の構成分析!C$38)</f>
        <v>日南市公共下水道事業会計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0.95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1.04</v>
      </c>
    </row>
    <row r="33" spans="1:16">
      <c r="A33" s="135" t="str">
        <f>IF(連結実質赤字比率に係る赤字・黒字の構成分析!C$37="",NA(),連結実質赤字比率に係る赤字・黒字の構成分析!C$37)</f>
        <v>日南市病院事業会計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1.49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1.84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1.52</v>
      </c>
    </row>
    <row r="34" spans="1:16">
      <c r="A34" s="135" t="str">
        <f>IF(連結実質赤字比率に係る赤字・黒字の構成分析!C$36="",NA(),連結実質赤字比率に係る赤字・黒字の構成分析!C$36)</f>
        <v>日南市国民健康保険特別会計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3.85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4.1399999999999997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4.21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4.4000000000000004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3.74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4.62</v>
      </c>
    </row>
    <row r="36" spans="1:16">
      <c r="A36" s="135" t="str">
        <f>IF(連結実質赤字比率に係る赤字・黒字の構成分析!C$34="",NA(),連結実質赤字比率に係る赤字・黒字の構成分析!C$34)</f>
        <v>日南市水道事業会計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5.75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7.33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8.4600000000000009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8.7200000000000006</v>
      </c>
    </row>
    <row r="39" spans="1:16">
      <c r="A39" s="104" t="s">
        <v>46</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47</v>
      </c>
      <c r="C41" s="136"/>
      <c r="D41" s="136" t="s">
        <v>48</v>
      </c>
      <c r="E41" s="136" t="s">
        <v>47</v>
      </c>
      <c r="F41" s="136"/>
      <c r="G41" s="136" t="s">
        <v>48</v>
      </c>
      <c r="H41" s="136" t="s">
        <v>47</v>
      </c>
      <c r="I41" s="136"/>
      <c r="J41" s="136" t="s">
        <v>48</v>
      </c>
      <c r="K41" s="136" t="s">
        <v>47</v>
      </c>
      <c r="L41" s="136"/>
      <c r="M41" s="136" t="s">
        <v>48</v>
      </c>
      <c r="N41" s="136" t="s">
        <v>47</v>
      </c>
      <c r="O41" s="136"/>
      <c r="P41" s="136" t="s">
        <v>48</v>
      </c>
    </row>
    <row r="42" spans="1:16">
      <c r="A42" s="136" t="s">
        <v>49</v>
      </c>
      <c r="B42" s="136"/>
      <c r="C42" s="136"/>
      <c r="D42" s="136">
        <f>'実質公債費比率（分子）の構造'!K$52</f>
        <v>2793</v>
      </c>
      <c r="E42" s="136"/>
      <c r="F42" s="136"/>
      <c r="G42" s="136">
        <f>'実質公債費比率（分子）の構造'!L$52</f>
        <v>2772</v>
      </c>
      <c r="H42" s="136"/>
      <c r="I42" s="136"/>
      <c r="J42" s="136">
        <f>'実質公債費比率（分子）の構造'!M$52</f>
        <v>2747</v>
      </c>
      <c r="K42" s="136"/>
      <c r="L42" s="136"/>
      <c r="M42" s="136">
        <f>'実質公債費比率（分子）の構造'!N$52</f>
        <v>2750</v>
      </c>
      <c r="N42" s="136"/>
      <c r="O42" s="136"/>
      <c r="P42" s="136">
        <f>'実質公債費比率（分子）の構造'!O$52</f>
        <v>2648</v>
      </c>
    </row>
    <row r="43" spans="1:16">
      <c r="A43" s="136" t="s">
        <v>17</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50</v>
      </c>
      <c r="B44" s="136">
        <f>'実質公債費比率（分子）の構造'!K$50</f>
        <v>25</v>
      </c>
      <c r="C44" s="136"/>
      <c r="D44" s="136"/>
      <c r="E44" s="136">
        <f>'実質公債費比率（分子）の構造'!L$50</f>
        <v>23</v>
      </c>
      <c r="F44" s="136"/>
      <c r="G44" s="136"/>
      <c r="H44" s="136">
        <f>'実質公債費比率（分子）の構造'!M$50</f>
        <v>24</v>
      </c>
      <c r="I44" s="136"/>
      <c r="J44" s="136"/>
      <c r="K44" s="136">
        <f>'実質公債費比率（分子）の構造'!N$50</f>
        <v>18</v>
      </c>
      <c r="L44" s="136"/>
      <c r="M44" s="136"/>
      <c r="N44" s="136">
        <f>'実質公債費比率（分子）の構造'!O$50</f>
        <v>14</v>
      </c>
      <c r="O44" s="136"/>
      <c r="P44" s="136"/>
    </row>
    <row r="45" spans="1:16">
      <c r="A45" s="136" t="s">
        <v>51</v>
      </c>
      <c r="B45" s="136">
        <f>'実質公債費比率（分子）の構造'!K$49</f>
        <v>183</v>
      </c>
      <c r="C45" s="136"/>
      <c r="D45" s="136"/>
      <c r="E45" s="136">
        <f>'実質公債費比率（分子）の構造'!L$49</f>
        <v>175</v>
      </c>
      <c r="F45" s="136"/>
      <c r="G45" s="136"/>
      <c r="H45" s="136">
        <f>'実質公債費比率（分子）の構造'!M$49</f>
        <v>126</v>
      </c>
      <c r="I45" s="136"/>
      <c r="J45" s="136"/>
      <c r="K45" s="136">
        <f>'実質公債費比率（分子）の構造'!N$49</f>
        <v>56</v>
      </c>
      <c r="L45" s="136"/>
      <c r="M45" s="136"/>
      <c r="N45" s="136">
        <f>'実質公債費比率（分子）の構造'!O$49</f>
        <v>55</v>
      </c>
      <c r="O45" s="136"/>
      <c r="P45" s="136"/>
    </row>
    <row r="46" spans="1:16">
      <c r="A46" s="136" t="s">
        <v>52</v>
      </c>
      <c r="B46" s="136">
        <f>'実質公債費比率（分子）の構造'!K$48</f>
        <v>691</v>
      </c>
      <c r="C46" s="136"/>
      <c r="D46" s="136"/>
      <c r="E46" s="136">
        <f>'実質公債費比率（分子）の構造'!L$48</f>
        <v>681</v>
      </c>
      <c r="F46" s="136"/>
      <c r="G46" s="136"/>
      <c r="H46" s="136">
        <f>'実質公債費比率（分子）の構造'!M$48</f>
        <v>661</v>
      </c>
      <c r="I46" s="136"/>
      <c r="J46" s="136"/>
      <c r="K46" s="136">
        <f>'実質公債費比率（分子）の構造'!N$48</f>
        <v>629</v>
      </c>
      <c r="L46" s="136"/>
      <c r="M46" s="136"/>
      <c r="N46" s="136">
        <f>'実質公債費比率（分子）の構造'!O$48</f>
        <v>640</v>
      </c>
      <c r="O46" s="136"/>
      <c r="P46" s="136"/>
    </row>
    <row r="47" spans="1:16">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53</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54</v>
      </c>
      <c r="B49" s="136">
        <f>'実質公債費比率（分子）の構造'!K$45</f>
        <v>3993</v>
      </c>
      <c r="C49" s="136"/>
      <c r="D49" s="136"/>
      <c r="E49" s="136">
        <f>'実質公債費比率（分子）の構造'!L$45</f>
        <v>3935</v>
      </c>
      <c r="F49" s="136"/>
      <c r="G49" s="136"/>
      <c r="H49" s="136">
        <f>'実質公債費比率（分子）の構造'!M$45</f>
        <v>3916</v>
      </c>
      <c r="I49" s="136"/>
      <c r="J49" s="136"/>
      <c r="K49" s="136">
        <f>'実質公債費比率（分子）の構造'!N$45</f>
        <v>3794</v>
      </c>
      <c r="L49" s="136"/>
      <c r="M49" s="136"/>
      <c r="N49" s="136">
        <f>'実質公債費比率（分子）の構造'!O$45</f>
        <v>3561</v>
      </c>
      <c r="O49" s="136"/>
      <c r="P49" s="136"/>
    </row>
    <row r="50" spans="1:16">
      <c r="A50" s="136" t="s">
        <v>55</v>
      </c>
      <c r="B50" s="136" t="e">
        <f>NA()</f>
        <v>#N/A</v>
      </c>
      <c r="C50" s="136">
        <f>IF(ISNUMBER('実質公債費比率（分子）の構造'!K$53),'実質公債費比率（分子）の構造'!K$53,NA())</f>
        <v>2099</v>
      </c>
      <c r="D50" s="136" t="e">
        <f>NA()</f>
        <v>#N/A</v>
      </c>
      <c r="E50" s="136" t="e">
        <f>NA()</f>
        <v>#N/A</v>
      </c>
      <c r="F50" s="136">
        <f>IF(ISNUMBER('実質公債費比率（分子）の構造'!L$53),'実質公債費比率（分子）の構造'!L$53,NA())</f>
        <v>2042</v>
      </c>
      <c r="G50" s="136" t="e">
        <f>NA()</f>
        <v>#N/A</v>
      </c>
      <c r="H50" s="136" t="e">
        <f>NA()</f>
        <v>#N/A</v>
      </c>
      <c r="I50" s="136">
        <f>IF(ISNUMBER('実質公債費比率（分子）の構造'!M$53),'実質公債費比率（分子）の構造'!M$53,NA())</f>
        <v>1980</v>
      </c>
      <c r="J50" s="136" t="e">
        <f>NA()</f>
        <v>#N/A</v>
      </c>
      <c r="K50" s="136" t="e">
        <f>NA()</f>
        <v>#N/A</v>
      </c>
      <c r="L50" s="136">
        <f>IF(ISNUMBER('実質公債費比率（分子）の構造'!N$53),'実質公債費比率（分子）の構造'!N$53,NA())</f>
        <v>1747</v>
      </c>
      <c r="M50" s="136" t="e">
        <f>NA()</f>
        <v>#N/A</v>
      </c>
      <c r="N50" s="136" t="e">
        <f>NA()</f>
        <v>#N/A</v>
      </c>
      <c r="O50" s="136">
        <f>IF(ISNUMBER('実質公債費比率（分子）の構造'!O$53),'実質公債費比率（分子）の構造'!O$53,NA())</f>
        <v>1622</v>
      </c>
      <c r="P50" s="136" t="e">
        <f>NA()</f>
        <v>#N/A</v>
      </c>
    </row>
    <row r="53" spans="1:16">
      <c r="A53" s="104" t="s">
        <v>56</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57</v>
      </c>
      <c r="C55" s="135"/>
      <c r="D55" s="135" t="s">
        <v>58</v>
      </c>
      <c r="E55" s="135" t="s">
        <v>57</v>
      </c>
      <c r="F55" s="135"/>
      <c r="G55" s="135" t="s">
        <v>58</v>
      </c>
      <c r="H55" s="135" t="s">
        <v>57</v>
      </c>
      <c r="I55" s="135"/>
      <c r="J55" s="135" t="s">
        <v>58</v>
      </c>
      <c r="K55" s="135" t="s">
        <v>57</v>
      </c>
      <c r="L55" s="135"/>
      <c r="M55" s="135" t="s">
        <v>58</v>
      </c>
      <c r="N55" s="135" t="s">
        <v>57</v>
      </c>
      <c r="O55" s="135"/>
      <c r="P55" s="135" t="s">
        <v>58</v>
      </c>
    </row>
    <row r="56" spans="1:16">
      <c r="A56" s="135" t="s">
        <v>35</v>
      </c>
      <c r="B56" s="135"/>
      <c r="C56" s="135"/>
      <c r="D56" s="135">
        <f>'将来負担比率（分子）の構造'!I$51</f>
        <v>25327</v>
      </c>
      <c r="E56" s="135"/>
      <c r="F56" s="135"/>
      <c r="G56" s="135">
        <f>'将来負担比率（分子）の構造'!J$51</f>
        <v>25225</v>
      </c>
      <c r="H56" s="135"/>
      <c r="I56" s="135"/>
      <c r="J56" s="135">
        <f>'将来負担比率（分子）の構造'!K$51</f>
        <v>24505</v>
      </c>
      <c r="K56" s="135"/>
      <c r="L56" s="135"/>
      <c r="M56" s="135">
        <f>'将来負担比率（分子）の構造'!L$51</f>
        <v>24703</v>
      </c>
      <c r="N56" s="135"/>
      <c r="O56" s="135"/>
      <c r="P56" s="135">
        <f>'将来負担比率（分子）の構造'!M$51</f>
        <v>24644</v>
      </c>
    </row>
    <row r="57" spans="1:16">
      <c r="A57" s="135" t="s">
        <v>34</v>
      </c>
      <c r="B57" s="135"/>
      <c r="C57" s="135"/>
      <c r="D57" s="135">
        <f>'将来負担比率（分子）の構造'!I$50</f>
        <v>1558</v>
      </c>
      <c r="E57" s="135"/>
      <c r="F57" s="135"/>
      <c r="G57" s="135">
        <f>'将来負担比率（分子）の構造'!J$50</f>
        <v>1362</v>
      </c>
      <c r="H57" s="135"/>
      <c r="I57" s="135"/>
      <c r="J57" s="135">
        <f>'将来負担比率（分子）の構造'!K$50</f>
        <v>1267</v>
      </c>
      <c r="K57" s="135"/>
      <c r="L57" s="135"/>
      <c r="M57" s="135">
        <f>'将来負担比率（分子）の構造'!L$50</f>
        <v>1301</v>
      </c>
      <c r="N57" s="135"/>
      <c r="O57" s="135"/>
      <c r="P57" s="135">
        <f>'将来負担比率（分子）の構造'!M$50</f>
        <v>1288</v>
      </c>
    </row>
    <row r="58" spans="1:16">
      <c r="A58" s="135" t="s">
        <v>33</v>
      </c>
      <c r="B58" s="135"/>
      <c r="C58" s="135"/>
      <c r="D58" s="135">
        <f>'将来負担比率（分子）の構造'!I$49</f>
        <v>4171</v>
      </c>
      <c r="E58" s="135"/>
      <c r="F58" s="135"/>
      <c r="G58" s="135">
        <f>'将来負担比率（分子）の構造'!J$49</f>
        <v>4297</v>
      </c>
      <c r="H58" s="135"/>
      <c r="I58" s="135"/>
      <c r="J58" s="135">
        <f>'将来負担比率（分子）の構造'!K$49</f>
        <v>4716</v>
      </c>
      <c r="K58" s="135"/>
      <c r="L58" s="135"/>
      <c r="M58" s="135">
        <f>'将来負担比率（分子）の構造'!L$49</f>
        <v>4529</v>
      </c>
      <c r="N58" s="135"/>
      <c r="O58" s="135"/>
      <c r="P58" s="135">
        <f>'将来負担比率（分子）の構造'!M$49</f>
        <v>4748</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6307</v>
      </c>
      <c r="C62" s="135"/>
      <c r="D62" s="135"/>
      <c r="E62" s="135">
        <f>'将来負担比率（分子）の構造'!J$45</f>
        <v>6391</v>
      </c>
      <c r="F62" s="135"/>
      <c r="G62" s="135"/>
      <c r="H62" s="135">
        <f>'将来負担比率（分子）の構造'!K$45</f>
        <v>6425</v>
      </c>
      <c r="I62" s="135"/>
      <c r="J62" s="135"/>
      <c r="K62" s="135">
        <f>'将来負担比率（分子）の構造'!L$45</f>
        <v>6447</v>
      </c>
      <c r="L62" s="135"/>
      <c r="M62" s="135"/>
      <c r="N62" s="135">
        <f>'将来負担比率（分子）の構造'!M$45</f>
        <v>6146</v>
      </c>
      <c r="O62" s="135"/>
      <c r="P62" s="135"/>
    </row>
    <row r="63" spans="1:16">
      <c r="A63" s="135" t="s">
        <v>27</v>
      </c>
      <c r="B63" s="135">
        <f>'将来負担比率（分子）の構造'!I$44</f>
        <v>596</v>
      </c>
      <c r="C63" s="135"/>
      <c r="D63" s="135"/>
      <c r="E63" s="135">
        <f>'将来負担比率（分子）の構造'!J$44</f>
        <v>424</v>
      </c>
      <c r="F63" s="135"/>
      <c r="G63" s="135"/>
      <c r="H63" s="135">
        <f>'将来負担比率（分子）の構造'!K$44</f>
        <v>302</v>
      </c>
      <c r="I63" s="135"/>
      <c r="J63" s="135"/>
      <c r="K63" s="135">
        <f>'将来負担比率（分子）の構造'!L$44</f>
        <v>245</v>
      </c>
      <c r="L63" s="135"/>
      <c r="M63" s="135"/>
      <c r="N63" s="135">
        <f>'将来負担比率（分子）の構造'!M$44</f>
        <v>196</v>
      </c>
      <c r="O63" s="135"/>
      <c r="P63" s="135"/>
    </row>
    <row r="64" spans="1:16">
      <c r="A64" s="135" t="s">
        <v>26</v>
      </c>
      <c r="B64" s="135">
        <f>'将来負担比率（分子）の構造'!I$43</f>
        <v>9544</v>
      </c>
      <c r="C64" s="135"/>
      <c r="D64" s="135"/>
      <c r="E64" s="135">
        <f>'将来負担比率（分子）の構造'!J$43</f>
        <v>9764</v>
      </c>
      <c r="F64" s="135"/>
      <c r="G64" s="135"/>
      <c r="H64" s="135">
        <f>'将来負担比率（分子）の構造'!K$43</f>
        <v>9661</v>
      </c>
      <c r="I64" s="135"/>
      <c r="J64" s="135"/>
      <c r="K64" s="135">
        <f>'将来負担比率（分子）の構造'!L$43</f>
        <v>9546</v>
      </c>
      <c r="L64" s="135"/>
      <c r="M64" s="135"/>
      <c r="N64" s="135">
        <f>'将来負担比率（分子）の構造'!M$43</f>
        <v>7933</v>
      </c>
      <c r="O64" s="135"/>
      <c r="P64" s="135"/>
    </row>
    <row r="65" spans="1:16">
      <c r="A65" s="135" t="s">
        <v>25</v>
      </c>
      <c r="B65" s="135">
        <f>'将来負担比率（分子）の構造'!I$42</f>
        <v>98</v>
      </c>
      <c r="C65" s="135"/>
      <c r="D65" s="135"/>
      <c r="E65" s="135">
        <f>'将来負担比率（分子）の構造'!J$42</f>
        <v>93</v>
      </c>
      <c r="F65" s="135"/>
      <c r="G65" s="135"/>
      <c r="H65" s="135">
        <f>'将来負担比率（分子）の構造'!K$42</f>
        <v>76</v>
      </c>
      <c r="I65" s="135"/>
      <c r="J65" s="135"/>
      <c r="K65" s="135">
        <f>'将来負担比率（分子）の構造'!L$42</f>
        <v>72</v>
      </c>
      <c r="L65" s="135"/>
      <c r="M65" s="135"/>
      <c r="N65" s="135">
        <f>'将来負担比率（分子）の構造'!M$42</f>
        <v>72</v>
      </c>
      <c r="O65" s="135"/>
      <c r="P65" s="135"/>
    </row>
    <row r="66" spans="1:16">
      <c r="A66" s="135" t="s">
        <v>24</v>
      </c>
      <c r="B66" s="135">
        <f>'将来負担比率（分子）の構造'!I$41</f>
        <v>33928</v>
      </c>
      <c r="C66" s="135"/>
      <c r="D66" s="135"/>
      <c r="E66" s="135">
        <f>'将来負担比率（分子）の構造'!J$41</f>
        <v>33250</v>
      </c>
      <c r="F66" s="135"/>
      <c r="G66" s="135"/>
      <c r="H66" s="135">
        <f>'将来負担比率（分子）の構造'!K$41</f>
        <v>32139</v>
      </c>
      <c r="I66" s="135"/>
      <c r="J66" s="135"/>
      <c r="K66" s="135">
        <f>'将来負担比率（分子）の構造'!L$41</f>
        <v>31546</v>
      </c>
      <c r="L66" s="135"/>
      <c r="M66" s="135"/>
      <c r="N66" s="135">
        <f>'将来負担比率（分子）の構造'!M$41</f>
        <v>31512</v>
      </c>
      <c r="O66" s="135"/>
      <c r="P66" s="135"/>
    </row>
    <row r="67" spans="1:16">
      <c r="A67" s="135" t="s">
        <v>59</v>
      </c>
      <c r="B67" s="135" t="e">
        <f>NA()</f>
        <v>#N/A</v>
      </c>
      <c r="C67" s="135">
        <f>IF(ISNUMBER('将来負担比率（分子）の構造'!I$52), IF('将来負担比率（分子）の構造'!I$52 &lt; 0, 0, '将来負担比率（分子）の構造'!I$52), NA())</f>
        <v>19416</v>
      </c>
      <c r="D67" s="135" t="e">
        <f>NA()</f>
        <v>#N/A</v>
      </c>
      <c r="E67" s="135" t="e">
        <f>NA()</f>
        <v>#N/A</v>
      </c>
      <c r="F67" s="135">
        <f>IF(ISNUMBER('将来負担比率（分子）の構造'!J$52), IF('将来負担比率（分子）の構造'!J$52 &lt; 0, 0, '将来負担比率（分子）の構造'!J$52), NA())</f>
        <v>19037</v>
      </c>
      <c r="G67" s="135" t="e">
        <f>NA()</f>
        <v>#N/A</v>
      </c>
      <c r="H67" s="135" t="e">
        <f>NA()</f>
        <v>#N/A</v>
      </c>
      <c r="I67" s="135">
        <f>IF(ISNUMBER('将来負担比率（分子）の構造'!K$52), IF('将来負担比率（分子）の構造'!K$52 &lt; 0, 0, '将来負担比率（分子）の構造'!K$52), NA())</f>
        <v>18116</v>
      </c>
      <c r="J67" s="135" t="e">
        <f>NA()</f>
        <v>#N/A</v>
      </c>
      <c r="K67" s="135" t="e">
        <f>NA()</f>
        <v>#N/A</v>
      </c>
      <c r="L67" s="135">
        <f>IF(ISNUMBER('将来負担比率（分子）の構造'!L$52), IF('将来負担比率（分子）の構造'!L$52 &lt; 0, 0, '将来負担比率（分子）の構造'!L$52), NA())</f>
        <v>17322</v>
      </c>
      <c r="M67" s="135" t="e">
        <f>NA()</f>
        <v>#N/A</v>
      </c>
      <c r="N67" s="135" t="e">
        <f>NA()</f>
        <v>#N/A</v>
      </c>
      <c r="O67" s="135">
        <f>IF(ISNUMBER('将来負担比率（分子）の構造'!M$52), IF('将来負担比率（分子）の構造'!M$52 &lt; 0, 0, '将来負担比率（分子）の構造'!M$52), NA())</f>
        <v>15178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竹原 雄太</cp:lastModifiedBy>
  <cp:lastPrinted>2015-04-16T05:38:54Z</cp:lastPrinted>
  <dcterms:created xsi:type="dcterms:W3CDTF">2015-02-17T07:52:36Z</dcterms:created>
  <dcterms:modified xsi:type="dcterms:W3CDTF">2015-05-07T12:54:03Z</dcterms:modified>
</cp:coreProperties>
</file>