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AA23" i="11" l="1"/>
  <c r="AA8" i="11"/>
  <c r="AA9" i="11"/>
  <c r="AA7" i="11"/>
  <c r="AA37" i="11"/>
  <c r="AA36" i="11"/>
  <c r="AA35" i="11"/>
  <c r="AA34" i="11"/>
  <c r="AA33" i="11"/>
  <c r="AA32" i="11"/>
  <c r="AA31" i="11"/>
  <c r="AA30" i="11"/>
  <c r="AA29" i="11"/>
  <c r="AA28" i="11"/>
  <c r="BG37" i="9" l="1"/>
  <c r="BG36" i="9"/>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AM37" i="9"/>
  <c r="C37" i="9"/>
  <c r="CO36" i="9"/>
  <c r="AM36" i="9"/>
  <c r="CO35" i="9"/>
  <c r="C35" i="9"/>
  <c r="CO34" i="9"/>
  <c r="BW34" i="9"/>
  <c r="BW35" i="9" s="1"/>
  <c r="BW36" i="9" s="1"/>
  <c r="C34" i="9"/>
  <c r="C36" i="9" l="1"/>
  <c r="U34" i="9" s="1"/>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c r="BE35" i="9" s="1"/>
  <c r="BE36" i="9" s="1"/>
  <c r="BE37" i="9" s="1"/>
</calcChain>
</file>

<file path=xl/sharedStrings.xml><?xml version="1.0" encoding="utf-8"?>
<sst xmlns="http://schemas.openxmlformats.org/spreadsheetml/2006/main" count="972" uniqueCount="544">
  <si>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</si>
  <si>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</si>
  <si>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</si>
  <si>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</si>
  <si>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</si>
  <si>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</si>
  <si>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</si>
  <si>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</si>
  <si>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</si>
  <si>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</si>
  <si>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</si>
  <si>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</si>
  <si>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</si>
  <si>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</si>
  <si>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</si>
  <si>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</si>
  <si>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</si>
  <si>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</si>
  <si>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</si>
  <si>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</si>
  <si>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</si>
  <si>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</si>
  <si>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</si>
  <si>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</si>
  <si>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</si>
  <si>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</si>
  <si>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</si>
  <si>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</si>
  <si>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</si>
  <si>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</si>
  <si>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</si>
  <si>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</si>
  <si>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</si>
  <si>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</si>
  <si>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</si>
  <si>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</si>
  <si>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</si>
  <si>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</si>
  <si>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</si>
  <si>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</si>
  <si>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</si>
  <si>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</si>
  <si>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</si>
  <si>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</si>
  <si>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</si>
  <si>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</si>
  <si>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</si>
  <si>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</si>
  <si>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</si>
  <si>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</si>
  <si>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</si>
  <si>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</si>
  <si>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</si>
  <si>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</si>
  <si>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</si>
  <si>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</si>
  <si>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</si>
  <si>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</si>
  <si>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</si>
  <si>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</si>
  <si>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</si>
  <si>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</si>
  <si>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</si>
  <si>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</si>
  <si>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</si>
  <si>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</si>
  <si>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宮崎県</t>
    <phoneticPr fontId="5"/>
  </si>
  <si>
    <t>市町村類型</t>
    <phoneticPr fontId="5"/>
  </si>
  <si>
    <t>Ⅰ－０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</si>
  <si>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</si>
  <si>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</si>
  <si>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</si>
  <si>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</si>
  <si>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</si>
  <si>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</si>
  <si>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</si>
  <si>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</si>
  <si>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</si>
  <si>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</si>
  <si>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</si>
  <si>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</si>
  <si>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串間市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</si>
  <si>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</si>
  <si>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</si>
  <si>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</si>
  <si>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</si>
  <si>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</si>
  <si>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</si>
  <si>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</si>
  <si>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</si>
  <si>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</si>
  <si>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</si>
  <si>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</si>
  <si>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</si>
  <si>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</si>
  <si>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</si>
  <si>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</si>
  <si>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</si>
  <si>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</si>
  <si>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</si>
  <si>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</si>
  <si>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</si>
  <si>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</si>
  <si>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</si>
  <si>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</si>
  <si>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</si>
  <si>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</si>
  <si>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-7.5</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</si>
  <si>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</si>
  <si>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</si>
  <si>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</si>
  <si>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</si>
  <si>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</si>
  <si>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</si>
  <si>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</si>
  <si>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</si>
  <si>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</si>
  <si>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</si>
  <si>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</si>
  <si>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</si>
  <si>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</si>
  <si>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</si>
  <si>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</si>
  <si>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</si>
  <si>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</si>
  <si>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</si>
  <si>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</si>
  <si>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</si>
  <si>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</si>
  <si>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</si>
  <si>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</si>
  <si>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</si>
  <si>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</si>
  <si>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</si>
  <si>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</si>
  <si>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公共下水道事業特別会計</t>
    <phoneticPr fontId="5"/>
  </si>
  <si>
    <t>うち日本人(％)</t>
    <phoneticPr fontId="5"/>
  </si>
  <si>
    <t>-0.9</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</si>
  <si>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</si>
  <si>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</si>
  <si>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</si>
  <si>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</si>
  <si>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</si>
  <si>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</si>
  <si>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</si>
  <si>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</si>
  <si>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</si>
  <si>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</si>
  <si>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</si>
  <si>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</si>
  <si>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</si>
  <si>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</si>
  <si>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</si>
  <si>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</si>
  <si>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</si>
  <si>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</si>
  <si>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</si>
  <si>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</si>
  <si>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</si>
  <si>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</si>
  <si>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</si>
  <si>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</si>
  <si>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</si>
  <si>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</si>
  <si>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</si>
  <si>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</si>
  <si>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</si>
  <si>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</si>
  <si>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</si>
  <si>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</si>
  <si>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</si>
  <si>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</si>
  <si>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</si>
  <si>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</si>
  <si>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</si>
  <si>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</si>
  <si>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</si>
  <si>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</si>
  <si>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</si>
  <si>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</si>
  <si>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</si>
  <si>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</si>
  <si>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</si>
  <si>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</si>
  <si>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</si>
  <si>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</si>
  <si>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</si>
  <si>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</si>
  <si>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</si>
  <si>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</si>
  <si>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</si>
  <si>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</si>
  <si>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</si>
  <si>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</si>
  <si>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</si>
  <si>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宮崎県串間市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</si>
  <si>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</si>
  <si>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</si>
  <si>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</si>
  <si>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</si>
  <si>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</si>
  <si>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</si>
  <si>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</si>
  <si>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</si>
  <si>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</si>
  <si>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</si>
  <si>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</si>
  <si>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</si>
  <si>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</si>
  <si>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</si>
  <si>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</si>
  <si>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</si>
  <si>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</si>
  <si>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</si>
  <si>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</si>
  <si>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</si>
  <si>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</si>
  <si>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</si>
  <si>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</si>
  <si>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</si>
  <si>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</si>
  <si>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</si>
  <si>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</si>
  <si>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</si>
  <si>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</si>
  <si>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</si>
  <si>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</si>
  <si>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</si>
  <si>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</si>
  <si>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</si>
  <si>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</si>
  <si>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</si>
  <si>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</si>
  <si>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</si>
  <si>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</si>
  <si>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</si>
  <si>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</si>
  <si>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</si>
  <si>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</si>
  <si>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</si>
  <si>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</si>
  <si>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</si>
  <si>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</si>
  <si>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</si>
  <si>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</si>
  <si>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</si>
  <si>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</si>
  <si>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</si>
  <si>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</si>
  <si>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</si>
  <si>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</si>
  <si>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</si>
  <si>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</si>
  <si>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</si>
  <si>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</si>
  <si>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</si>
  <si>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</si>
  <si>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</si>
  <si>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</si>
  <si>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</si>
  <si>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</si>
  <si>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</si>
  <si>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</si>
  <si>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</si>
  <si>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</si>
  <si>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</si>
  <si>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</si>
  <si>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</si>
  <si>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</si>
  <si>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</si>
  <si>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</si>
  <si>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</si>
  <si>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</si>
  <si>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</si>
  <si>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</si>
  <si>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</si>
  <si>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</si>
  <si>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</si>
  <si>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</si>
  <si>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</si>
  <si>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</si>
  <si>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</si>
  <si>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</si>
  <si>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</si>
  <si>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</si>
  <si>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</si>
  <si>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</si>
  <si>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</si>
  <si>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</si>
  <si>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</si>
  <si>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</si>
  <si>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</si>
  <si>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</si>
  <si>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</si>
  <si>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</si>
  <si>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</si>
  <si>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</si>
  <si>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</si>
  <si>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</si>
  <si>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</si>
  <si>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</si>
  <si>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</si>
  <si>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</si>
  <si>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</si>
  <si>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</si>
  <si>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</si>
  <si>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</si>
  <si>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</si>
  <si>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</si>
  <si>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</si>
  <si>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</si>
  <si>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</si>
  <si>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</si>
  <si>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</si>
  <si>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</si>
  <si>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</si>
  <si>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</si>
  <si>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</si>
  <si>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</si>
  <si>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</si>
  <si>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</si>
  <si>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</si>
  <si>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</si>
  <si>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</si>
  <si>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</si>
  <si>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</si>
  <si>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</si>
  <si>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</si>
  <si>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</si>
  <si>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</si>
  <si>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</si>
  <si>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</si>
  <si>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</si>
  <si>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</si>
  <si>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</si>
  <si>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</si>
  <si>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</si>
  <si>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</si>
  <si>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</si>
  <si>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</si>
  <si>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</si>
  <si>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</si>
  <si>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</si>
  <si>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</si>
  <si>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</si>
  <si>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宮崎県串間市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</si>
  <si>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</si>
  <si>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</si>
  <si>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</si>
  <si>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</si>
  <si>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</si>
  <si>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</si>
  <si>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</si>
  <si>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</si>
  <si>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</si>
  <si>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</si>
  <si>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</si>
  <si>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</si>
  <si>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</si>
  <si>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</si>
  <si>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</si>
  <si>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</si>
  <si>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</si>
  <si>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</si>
  <si>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</si>
  <si>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</si>
  <si>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物品特別会計</t>
    <phoneticPr fontId="5"/>
  </si>
  <si>
    <t>市木診療所特別会計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</si>
  <si>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</si>
  <si>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</si>
  <si>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</si>
  <si>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</si>
  <si>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</si>
  <si>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</si>
  <si>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</si>
  <si>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</si>
  <si>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</si>
  <si>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</si>
  <si>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</si>
  <si>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</si>
  <si>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</si>
  <si>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</si>
  <si>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後期高齢者医療特別会計</t>
    <phoneticPr fontId="5"/>
  </si>
  <si>
    <t>介護保険特別会計（事業勘定）</t>
    <phoneticPr fontId="5"/>
  </si>
  <si>
    <t>介護保険特別会計（サービス事業勘定）</t>
    <phoneticPr fontId="5"/>
  </si>
  <si>
    <t>水道事業会計</t>
    <phoneticPr fontId="5"/>
  </si>
  <si>
    <t>法適用企業</t>
    <phoneticPr fontId="5"/>
  </si>
  <si>
    <t>市民病院事業会計</t>
    <phoneticPr fontId="5"/>
  </si>
  <si>
    <t>簡易水道特別会計</t>
    <phoneticPr fontId="5"/>
  </si>
  <si>
    <t>法非適用企業</t>
    <phoneticPr fontId="5"/>
  </si>
  <si>
    <t>農業集落排水事業特別会計</t>
    <phoneticPr fontId="5"/>
  </si>
  <si>
    <t>公共下水道事業特別会計</t>
    <phoneticPr fontId="5"/>
  </si>
  <si>
    <t>漁業集落排水事業特別会計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</si>
  <si>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</si>
  <si>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</si>
  <si>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</si>
  <si>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</si>
  <si>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</si>
  <si>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</si>
  <si>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</si>
  <si>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</si>
  <si>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</si>
  <si>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</si>
  <si>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</si>
  <si>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</si>
  <si>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</si>
  <si>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</si>
  <si>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</si>
  <si>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</si>
  <si>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</si>
  <si>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</si>
  <si>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</si>
  <si>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</si>
  <si>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</si>
  <si>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</si>
  <si>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</si>
  <si>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</si>
  <si>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</si>
  <si>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</si>
  <si>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</si>
  <si>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</si>
  <si>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</si>
  <si>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</si>
  <si>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</si>
  <si>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</si>
  <si>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</si>
  <si>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</si>
  <si>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</si>
  <si>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</si>
  <si>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</si>
  <si>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</si>
  <si>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</si>
  <si>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</si>
  <si>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</si>
  <si>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</si>
  <si>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</si>
  <si>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</si>
  <si>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</si>
  <si>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</si>
  <si>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</si>
  <si>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</si>
  <si>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</si>
  <si>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</si>
  <si>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</si>
  <si>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</si>
  <si>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</si>
  <si>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</si>
  <si>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</si>
  <si>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</si>
  <si>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</si>
  <si>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</si>
  <si>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</si>
  <si>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</si>
  <si>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</si>
  <si>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</si>
  <si>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</si>
  <si>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</si>
  <si>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</si>
  <si>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</si>
  <si>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</si>
  <si>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</si>
  <si>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</si>
  <si>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</si>
  <si>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</si>
  <si>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</si>
  <si>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</si>
  <si>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</si>
  <si>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</si>
  <si>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</si>
  <si>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</si>
  <si>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</si>
  <si>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</si>
  <si>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</si>
  <si>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</si>
  <si>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</si>
  <si>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</si>
  <si>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</si>
  <si>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</si>
  <si>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</si>
  <si>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</si>
  <si>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</si>
  <si>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</si>
  <si>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</si>
  <si>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</si>
  <si>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</si>
  <si>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</si>
  <si>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</si>
  <si>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</si>
  <si>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</si>
  <si>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</si>
  <si>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</si>
  <si>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</si>
  <si>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</si>
  <si>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</si>
  <si>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</si>
  <si>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</si>
  <si>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</si>
  <si>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</si>
  <si>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</si>
  <si>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</si>
  <si>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</si>
  <si>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</si>
  <si>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</si>
  <si>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</si>
  <si>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</si>
  <si>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</si>
  <si>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</si>
  <si>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</si>
  <si>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</si>
  <si>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</si>
  <si>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</si>
  <si>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</si>
  <si>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</si>
  <si>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</si>
  <si>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</si>
  <si>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</si>
  <si>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</si>
  <si>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</si>
  <si>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</si>
  <si>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</si>
  <si>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</si>
  <si>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</si>
  <si>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</si>
  <si>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</si>
  <si>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</si>
  <si>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</si>
  <si>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0.06</t>
  </si>
  <si>
    <t>公共下水道事業特別会計</t>
  </si>
  <si>
    <t>▲ 0.55</t>
  </si>
  <si>
    <t>市民病院事業会計</t>
  </si>
  <si>
    <t>一般会計</t>
  </si>
  <si>
    <t>水道事業会計</t>
  </si>
  <si>
    <t>国民健康保険特別会計（事業勘定）</t>
  </si>
  <si>
    <t>介護保険特別会計（事業勘定）</t>
  </si>
  <si>
    <t>後期高齢者医療特別会計</t>
  </si>
  <si>
    <t>市木診療所特別会計</t>
  </si>
  <si>
    <t>その他会計（赤字）</t>
  </si>
  <si>
    <t>その他会計（黒字）</t>
  </si>
  <si>
    <t>-</t>
    <phoneticPr fontId="2"/>
  </si>
  <si>
    <t>日南串間広域不燃物処理組合</t>
    <rPh sb="0" eb="2">
      <t>ニチナン</t>
    </rPh>
    <rPh sb="2" eb="4">
      <t>クシマ</t>
    </rPh>
    <rPh sb="4" eb="6">
      <t>コウイキ</t>
    </rPh>
    <rPh sb="6" eb="9">
      <t>フネンブツ</t>
    </rPh>
    <rPh sb="9" eb="11">
      <t>ショリ</t>
    </rPh>
    <rPh sb="11" eb="13">
      <t>クミアイ</t>
    </rPh>
    <phoneticPr fontId="5"/>
  </si>
  <si>
    <t>宮崎県後期高齢者医療広域連合（一般会計）</t>
    <rPh sb="0" eb="3">
      <t>ミヤザキケン</t>
    </rPh>
    <rPh sb="3" eb="5">
      <t>コウキ</t>
    </rPh>
    <rPh sb="5" eb="8">
      <t>コウレイシャ</t>
    </rPh>
    <rPh sb="8" eb="10">
      <t>イリョウ</t>
    </rPh>
    <rPh sb="10" eb="12">
      <t>コウイキ</t>
    </rPh>
    <rPh sb="12" eb="14">
      <t>レンゴウ</t>
    </rPh>
    <rPh sb="15" eb="17">
      <t>イッパン</t>
    </rPh>
    <rPh sb="17" eb="19">
      <t>カイケイ</t>
    </rPh>
    <phoneticPr fontId="5"/>
  </si>
  <si>
    <t>宮崎県後期高齢者医療広域連合（事業会計）</t>
    <rPh sb="0" eb="3">
      <t>ミヤザキケン</t>
    </rPh>
    <rPh sb="3" eb="5">
      <t>コウキ</t>
    </rPh>
    <rPh sb="5" eb="8">
      <t>コウレイシャ</t>
    </rPh>
    <rPh sb="8" eb="10">
      <t>イリョウ</t>
    </rPh>
    <rPh sb="10" eb="12">
      <t>コウイキ</t>
    </rPh>
    <rPh sb="12" eb="14">
      <t>レンゴウ</t>
    </rPh>
    <rPh sb="15" eb="17">
      <t>ジギョウ</t>
    </rPh>
    <rPh sb="17" eb="19">
      <t>カイケイ</t>
    </rPh>
    <phoneticPr fontId="5"/>
  </si>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</sst>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03" xfId="30" applyNumberFormat="1" applyFont="1" applyBorder="1" applyAlignment="1" applyProtection="1">
      <alignment horizontal="right" vertical="center" shrinkToFit="1"/>
      <protection locked="0"/>
    </xf>
    <xf numFmtId="188" fontId="26" fillId="0" borderId="99" xfId="30" applyNumberFormat="1" applyFont="1" applyBorder="1" applyAlignment="1" applyProtection="1">
      <alignment horizontal="right" vertical="center" shrinkToFit="1"/>
      <protection locked="0"/>
    </xf>
    <xf numFmtId="188" fontId="26" fillId="0" borderId="10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79008</c:v>
                </c:pt>
                <c:pt idx="1">
                  <c:v>86381</c:v>
                </c:pt>
                <c:pt idx="2">
                  <c:v>67088</c:v>
                </c:pt>
                <c:pt idx="3">
                  <c:v>70489</c:v>
                </c:pt>
                <c:pt idx="4">
                  <c:v>84389</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51265</c:v>
                </c:pt>
                <c:pt idx="1">
                  <c:v>55156</c:v>
                </c:pt>
                <c:pt idx="2">
                  <c:v>70527</c:v>
                </c:pt>
                <c:pt idx="3">
                  <c:v>58456</c:v>
                </c:pt>
                <c:pt idx="4">
                  <c:v>71361</c:v>
                </c:pt>
              </c:numCache>
            </c:numRef>
          </c:val>
          <c:smooth val="0"/>
        </c:ser>
        <c:dLbls>
          <c:showLegendKey val="0"/>
          <c:showVal val="0"/>
          <c:showCatName val="0"/>
          <c:showSerName val="0"/>
          <c:showPercent val="0"/>
          <c:showBubbleSize val="0"/>
        </c:dLbls>
        <c:marker val="1"/>
        <c:smooth val="0"/>
        <c:axId val="162153600"/>
        <c:axId val="162155520"/>
      </c:lineChart>
      <c:catAx>
        <c:axId val="16215360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2155520"/>
        <c:crosses val="autoZero"/>
        <c:auto val="1"/>
        <c:lblAlgn val="ctr"/>
        <c:lblOffset val="100"/>
        <c:tickLblSkip val="1"/>
        <c:tickMarkSkip val="1"/>
        <c:noMultiLvlLbl val="0"/>
      </c:catAx>
      <c:valAx>
        <c:axId val="162155520"/>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21536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3.99</c:v>
                </c:pt>
                <c:pt idx="1">
                  <c:v>3.51</c:v>
                </c:pt>
                <c:pt idx="2">
                  <c:v>6.41</c:v>
                </c:pt>
                <c:pt idx="3">
                  <c:v>5.2</c:v>
                </c:pt>
                <c:pt idx="4">
                  <c:v>6.53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8.52</c:v>
                </c:pt>
                <c:pt idx="1">
                  <c:v>12.03</c:v>
                </c:pt>
                <c:pt idx="2">
                  <c:v>12.71</c:v>
                </c:pt>
                <c:pt idx="3">
                  <c:v>14.04</c:v>
                </c:pt>
                <c:pt idx="4">
                  <c:v>17.75</c:v>
                </c:pt>
              </c:numCache>
            </c:numRef>
          </c:val>
        </c:ser>
        <c:dLbls>
          <c:showLegendKey val="0"/>
          <c:showVal val="0"/>
          <c:showCatName val="0"/>
          <c:showSerName val="0"/>
          <c:showPercent val="0"/>
          <c:showBubbleSize val="0"/>
        </c:dLbls>
        <c:gapWidth val="250"/>
        <c:overlap val="100"/>
        <c:axId val="58034432"/>
        <c:axId val="580529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3.37</c:v>
                </c:pt>
                <c:pt idx="1">
                  <c:v>3.48</c:v>
                </c:pt>
                <c:pt idx="2">
                  <c:v>3.27</c:v>
                </c:pt>
                <c:pt idx="3">
                  <c:v>-0.06</c:v>
                </c:pt>
                <c:pt idx="4">
                  <c:v>5.1100000000000003</c:v>
                </c:pt>
              </c:numCache>
            </c:numRef>
          </c:val>
          <c:smooth val="0"/>
        </c:ser>
        <c:dLbls>
          <c:showLegendKey val="0"/>
          <c:showVal val="0"/>
          <c:showCatName val="0"/>
          <c:showSerName val="0"/>
          <c:showPercent val="0"/>
          <c:showBubbleSize val="0"/>
        </c:dLbls>
        <c:marker val="1"/>
        <c:smooth val="0"/>
        <c:axId val="58034432"/>
        <c:axId val="58052992"/>
      </c:lineChart>
      <c:catAx>
        <c:axId val="580344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58052992"/>
        <c:crosses val="autoZero"/>
        <c:auto val="1"/>
        <c:lblAlgn val="ctr"/>
        <c:lblOffset val="100"/>
        <c:tickLblSkip val="1"/>
        <c:tickMarkSkip val="1"/>
        <c:noMultiLvlLbl val="0"/>
      </c:catAx>
      <c:valAx>
        <c:axId val="580529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80344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0.09</c:v>
                </c:pt>
                <c:pt idx="2">
                  <c:v>#N/A</c:v>
                </c:pt>
                <c:pt idx="3">
                  <c:v>0.02</c:v>
                </c:pt>
                <c:pt idx="4">
                  <c:v>#N/A</c:v>
                </c:pt>
                <c:pt idx="5">
                  <c:v>0.02</c:v>
                </c:pt>
                <c:pt idx="6">
                  <c:v>#N/A</c:v>
                </c:pt>
                <c:pt idx="7">
                  <c:v>0.02</c:v>
                </c:pt>
                <c:pt idx="8">
                  <c:v>#N/A</c:v>
                </c:pt>
                <c:pt idx="9">
                  <c:v>0.04</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市木診療所特別会計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0.04</c:v>
                </c:pt>
                <c:pt idx="2">
                  <c:v>#N/A</c:v>
                </c:pt>
                <c:pt idx="3">
                  <c:v>7.0000000000000007E-2</c:v>
                </c:pt>
                <c:pt idx="4">
                  <c:v>#N/A</c:v>
                </c:pt>
                <c:pt idx="5">
                  <c:v>7.0000000000000007E-2</c:v>
                </c:pt>
                <c:pt idx="6">
                  <c:v>#N/A</c:v>
                </c:pt>
                <c:pt idx="7">
                  <c:v>0.03</c:v>
                </c:pt>
                <c:pt idx="8">
                  <c:v>#N/A</c:v>
                </c:pt>
                <c:pt idx="9">
                  <c:v>0.03</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0.62</c:v>
                </c:pt>
                <c:pt idx="2">
                  <c:v>#N/A</c:v>
                </c:pt>
                <c:pt idx="3">
                  <c:v>0.04</c:v>
                </c:pt>
                <c:pt idx="4">
                  <c:v>#N/A</c:v>
                </c:pt>
                <c:pt idx="5">
                  <c:v>0.04</c:v>
                </c:pt>
                <c:pt idx="6">
                  <c:v>#N/A</c:v>
                </c:pt>
                <c:pt idx="7">
                  <c:v>0.02</c:v>
                </c:pt>
                <c:pt idx="8">
                  <c:v>#N/A</c:v>
                </c:pt>
                <c:pt idx="9">
                  <c:v>0.08</c:v>
                </c:pt>
              </c:numCache>
            </c:numRef>
          </c:val>
        </c:ser>
        <c:ser>
          <c:idx val="4"/>
          <c:order val="4"/>
          <c:tx>
            <c:strRef>
              <c:f>データシート!$A$31</c:f>
              <c:strCache>
                <c:ptCount val="1"/>
                <c:pt idx="0">
                  <c:v>介護保険特別会計（事業勘定）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0.76</c:v>
                </c:pt>
                <c:pt idx="2">
                  <c:v>#N/A</c:v>
                </c:pt>
                <c:pt idx="3">
                  <c:v>0.73</c:v>
                </c:pt>
                <c:pt idx="4">
                  <c:v>#N/A</c:v>
                </c:pt>
                <c:pt idx="5">
                  <c:v>0.4</c:v>
                </c:pt>
                <c:pt idx="6">
                  <c:v>#N/A</c:v>
                </c:pt>
                <c:pt idx="7">
                  <c:v>0.84</c:v>
                </c:pt>
                <c:pt idx="8">
                  <c:v>#N/A</c:v>
                </c:pt>
                <c:pt idx="9">
                  <c:v>0.88</c:v>
                </c:pt>
              </c:numCache>
            </c:numRef>
          </c:val>
        </c:ser>
        <c:ser>
          <c:idx val="5"/>
          <c:order val="5"/>
          <c:tx>
            <c:strRef>
              <c:f>データシート!$A$32</c:f>
              <c:strCache>
                <c:ptCount val="1"/>
                <c:pt idx="0">
                  <c:v>国民健康保険特別会計（事業勘定）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2.17</c:v>
                </c:pt>
                <c:pt idx="2">
                  <c:v>#N/A</c:v>
                </c:pt>
                <c:pt idx="3">
                  <c:v>1.69</c:v>
                </c:pt>
                <c:pt idx="4">
                  <c:v>#N/A</c:v>
                </c:pt>
                <c:pt idx="5">
                  <c:v>3.5</c:v>
                </c:pt>
                <c:pt idx="6">
                  <c:v>#N/A</c:v>
                </c:pt>
                <c:pt idx="7">
                  <c:v>5.04</c:v>
                </c:pt>
                <c:pt idx="8">
                  <c:v>#N/A</c:v>
                </c:pt>
                <c:pt idx="9">
                  <c:v>2.59</c:v>
                </c:pt>
              </c:numCache>
            </c:numRef>
          </c:val>
        </c:ser>
        <c:ser>
          <c:idx val="6"/>
          <c:order val="6"/>
          <c:tx>
            <c:strRef>
              <c:f>データシート!$A$33</c:f>
              <c:strCache>
                <c:ptCount val="1"/>
                <c:pt idx="0">
                  <c:v>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4.12</c:v>
                </c:pt>
                <c:pt idx="2">
                  <c:v>#N/A</c:v>
                </c:pt>
                <c:pt idx="3">
                  <c:v>4.58</c:v>
                </c:pt>
                <c:pt idx="4">
                  <c:v>#N/A</c:v>
                </c:pt>
                <c:pt idx="5">
                  <c:v>5.45</c:v>
                </c:pt>
                <c:pt idx="6">
                  <c:v>#N/A</c:v>
                </c:pt>
                <c:pt idx="7">
                  <c:v>6.45</c:v>
                </c:pt>
                <c:pt idx="8">
                  <c:v>#N/A</c:v>
                </c:pt>
                <c:pt idx="9">
                  <c:v>6.49</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3.95</c:v>
                </c:pt>
                <c:pt idx="2">
                  <c:v>#N/A</c:v>
                </c:pt>
                <c:pt idx="3">
                  <c:v>3.43</c:v>
                </c:pt>
                <c:pt idx="4">
                  <c:v>#N/A</c:v>
                </c:pt>
                <c:pt idx="5">
                  <c:v>6.34</c:v>
                </c:pt>
                <c:pt idx="6">
                  <c:v>#N/A</c:v>
                </c:pt>
                <c:pt idx="7">
                  <c:v>5.17</c:v>
                </c:pt>
                <c:pt idx="8">
                  <c:v>#N/A</c:v>
                </c:pt>
                <c:pt idx="9">
                  <c:v>6.5</c:v>
                </c:pt>
              </c:numCache>
            </c:numRef>
          </c:val>
        </c:ser>
        <c:ser>
          <c:idx val="8"/>
          <c:order val="8"/>
          <c:tx>
            <c:strRef>
              <c:f>データシート!$A$35</c:f>
              <c:strCache>
                <c:ptCount val="1"/>
                <c:pt idx="0">
                  <c:v>市民病院事業会計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3.34</c:v>
                </c:pt>
                <c:pt idx="2">
                  <c:v>#N/A</c:v>
                </c:pt>
                <c:pt idx="3">
                  <c:v>5.45</c:v>
                </c:pt>
                <c:pt idx="4">
                  <c:v>#N/A</c:v>
                </c:pt>
                <c:pt idx="5">
                  <c:v>7.06</c:v>
                </c:pt>
                <c:pt idx="6">
                  <c:v>#N/A</c:v>
                </c:pt>
                <c:pt idx="7">
                  <c:v>8.18</c:v>
                </c:pt>
                <c:pt idx="8">
                  <c:v>#N/A</c:v>
                </c:pt>
                <c:pt idx="9">
                  <c:v>7.6</c:v>
                </c:pt>
              </c:numCache>
            </c:numRef>
          </c:val>
        </c:ser>
        <c:ser>
          <c:idx val="9"/>
          <c:order val="9"/>
          <c:tx>
            <c:strRef>
              <c:f>データシート!$A$36</c:f>
              <c:strCache>
                <c:ptCount val="1"/>
                <c:pt idx="0">
                  <c:v>公共下水道事業特別会計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0.02</c:v>
                </c:pt>
                <c:pt idx="2">
                  <c:v>#N/A</c:v>
                </c:pt>
                <c:pt idx="3">
                  <c:v>0.02</c:v>
                </c:pt>
                <c:pt idx="4">
                  <c:v>#N/A</c:v>
                </c:pt>
                <c:pt idx="5">
                  <c:v>0.02</c:v>
                </c:pt>
                <c:pt idx="6">
                  <c:v>#N/A</c:v>
                </c:pt>
                <c:pt idx="7">
                  <c:v>7.0000000000000007E-2</c:v>
                </c:pt>
                <c:pt idx="8">
                  <c:v>0.55000000000000004</c:v>
                </c:pt>
                <c:pt idx="9">
                  <c:v>#N/A</c:v>
                </c:pt>
              </c:numCache>
            </c:numRef>
          </c:val>
        </c:ser>
        <c:dLbls>
          <c:showLegendKey val="0"/>
          <c:showVal val="0"/>
          <c:showCatName val="0"/>
          <c:showSerName val="0"/>
          <c:showPercent val="0"/>
          <c:showBubbleSize val="0"/>
        </c:dLbls>
        <c:gapWidth val="150"/>
        <c:overlap val="100"/>
        <c:axId val="58278272"/>
        <c:axId val="58279808"/>
      </c:barChart>
      <c:catAx>
        <c:axId val="58278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58279808"/>
        <c:crosses val="autoZero"/>
        <c:auto val="1"/>
        <c:lblAlgn val="ctr"/>
        <c:lblOffset val="100"/>
        <c:tickLblSkip val="1"/>
        <c:tickMarkSkip val="1"/>
        <c:noMultiLvlLbl val="0"/>
      </c:catAx>
      <c:valAx>
        <c:axId val="582798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82782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1189</c:v>
                </c:pt>
                <c:pt idx="5">
                  <c:v>1137</c:v>
                </c:pt>
                <c:pt idx="8">
                  <c:v>1114</c:v>
                </c:pt>
                <c:pt idx="11">
                  <c:v>1092</c:v>
                </c:pt>
                <c:pt idx="14">
                  <c:v>1091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10</c:v>
                </c:pt>
                <c:pt idx="3">
                  <c:v>8</c:v>
                </c:pt>
                <c:pt idx="6">
                  <c:v>6</c:v>
                </c:pt>
                <c:pt idx="9">
                  <c:v>3</c:v>
                </c:pt>
                <c:pt idx="12">
                  <c:v>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65</c:v>
                </c:pt>
                <c:pt idx="3">
                  <c:v>66</c:v>
                </c:pt>
                <c:pt idx="6">
                  <c:v>45</c:v>
                </c:pt>
                <c:pt idx="9">
                  <c:v>20</c:v>
                </c:pt>
                <c:pt idx="12">
                  <c:v>20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251</c:v>
                </c:pt>
                <c:pt idx="3">
                  <c:v>285</c:v>
                </c:pt>
                <c:pt idx="6">
                  <c:v>272</c:v>
                </c:pt>
                <c:pt idx="9">
                  <c:v>256</c:v>
                </c:pt>
                <c:pt idx="12">
                  <c:v>263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1569</c:v>
                </c:pt>
                <c:pt idx="3">
                  <c:v>1458</c:v>
                </c:pt>
                <c:pt idx="6">
                  <c:v>1380</c:v>
                </c:pt>
                <c:pt idx="9">
                  <c:v>1268</c:v>
                </c:pt>
                <c:pt idx="12">
                  <c:v>1196</c:v>
                </c:pt>
              </c:numCache>
            </c:numRef>
          </c:val>
        </c:ser>
        <c:dLbls>
          <c:showLegendKey val="0"/>
          <c:showVal val="0"/>
          <c:showCatName val="0"/>
          <c:showSerName val="0"/>
          <c:showPercent val="0"/>
          <c:showBubbleSize val="0"/>
        </c:dLbls>
        <c:gapWidth val="100"/>
        <c:overlap val="100"/>
        <c:axId val="57707904"/>
        <c:axId val="577182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706</c:v>
                </c:pt>
                <c:pt idx="2">
                  <c:v>#N/A</c:v>
                </c:pt>
                <c:pt idx="3">
                  <c:v>#N/A</c:v>
                </c:pt>
                <c:pt idx="4">
                  <c:v>680</c:v>
                </c:pt>
                <c:pt idx="5">
                  <c:v>#N/A</c:v>
                </c:pt>
                <c:pt idx="6">
                  <c:v>#N/A</c:v>
                </c:pt>
                <c:pt idx="7">
                  <c:v>589</c:v>
                </c:pt>
                <c:pt idx="8">
                  <c:v>#N/A</c:v>
                </c:pt>
                <c:pt idx="9">
                  <c:v>#N/A</c:v>
                </c:pt>
                <c:pt idx="10">
                  <c:v>455</c:v>
                </c:pt>
                <c:pt idx="11">
                  <c:v>#N/A</c:v>
                </c:pt>
                <c:pt idx="12">
                  <c:v>#N/A</c:v>
                </c:pt>
                <c:pt idx="13">
                  <c:v>390</c:v>
                </c:pt>
                <c:pt idx="14">
                  <c:v>#N/A</c:v>
                </c:pt>
              </c:numCache>
            </c:numRef>
          </c:val>
          <c:smooth val="0"/>
        </c:ser>
        <c:dLbls>
          <c:showLegendKey val="0"/>
          <c:showVal val="0"/>
          <c:showCatName val="0"/>
          <c:showSerName val="0"/>
          <c:showPercent val="0"/>
          <c:showBubbleSize val="0"/>
        </c:dLbls>
        <c:marker val="1"/>
        <c:smooth val="0"/>
        <c:axId val="57707904"/>
        <c:axId val="57718272"/>
      </c:lineChart>
      <c:catAx>
        <c:axId val="577079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57718272"/>
        <c:crosses val="autoZero"/>
        <c:auto val="1"/>
        <c:lblAlgn val="ctr"/>
        <c:lblOffset val="100"/>
        <c:tickLblSkip val="1"/>
        <c:tickMarkSkip val="1"/>
        <c:noMultiLvlLbl val="0"/>
      </c:catAx>
      <c:valAx>
        <c:axId val="577182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77079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9943</c:v>
                </c:pt>
                <c:pt idx="5">
                  <c:v>9764</c:v>
                </c:pt>
                <c:pt idx="8">
                  <c:v>9500</c:v>
                </c:pt>
                <c:pt idx="11">
                  <c:v>9394</c:v>
                </c:pt>
                <c:pt idx="14">
                  <c:v>8977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164</c:v>
                </c:pt>
                <c:pt idx="5">
                  <c:v>171</c:v>
                </c:pt>
                <c:pt idx="8">
                  <c:v>368</c:v>
                </c:pt>
                <c:pt idx="11">
                  <c:v>459</c:v>
                </c:pt>
                <c:pt idx="14">
                  <c:v>429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2740</c:v>
                </c:pt>
                <c:pt idx="5">
                  <c:v>3118</c:v>
                </c:pt>
                <c:pt idx="8">
                  <c:v>3025</c:v>
                </c:pt>
                <c:pt idx="11">
                  <c:v>3154</c:v>
                </c:pt>
                <c:pt idx="14">
                  <c:v>3458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2508</c:v>
                </c:pt>
                <c:pt idx="3">
                  <c:v>2321</c:v>
                </c:pt>
                <c:pt idx="6">
                  <c:v>2324</c:v>
                </c:pt>
                <c:pt idx="9">
                  <c:v>2286</c:v>
                </c:pt>
                <c:pt idx="12">
                  <c:v>2082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212</c:v>
                </c:pt>
                <c:pt idx="3">
                  <c:v>153</c:v>
                </c:pt>
                <c:pt idx="6">
                  <c:v>109</c:v>
                </c:pt>
                <c:pt idx="9">
                  <c:v>94</c:v>
                </c:pt>
                <c:pt idx="12">
                  <c:v>71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3746</c:v>
                </c:pt>
                <c:pt idx="3">
                  <c:v>3557</c:v>
                </c:pt>
                <c:pt idx="6">
                  <c:v>3463</c:v>
                </c:pt>
                <c:pt idx="9">
                  <c:v>3317</c:v>
                </c:pt>
                <c:pt idx="12">
                  <c:v>3255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23</c:v>
                </c:pt>
                <c:pt idx="3">
                  <c:v>15</c:v>
                </c:pt>
                <c:pt idx="6">
                  <c:v>9</c:v>
                </c:pt>
                <c:pt idx="9">
                  <c:v>6</c:v>
                </c:pt>
                <c:pt idx="12">
                  <c:v>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10384</c:v>
                </c:pt>
                <c:pt idx="3">
                  <c:v>9972</c:v>
                </c:pt>
                <c:pt idx="6">
                  <c:v>9772</c:v>
                </c:pt>
                <c:pt idx="9">
                  <c:v>9685</c:v>
                </c:pt>
                <c:pt idx="12">
                  <c:v>9377</c:v>
                </c:pt>
              </c:numCache>
            </c:numRef>
          </c:val>
        </c:ser>
        <c:dLbls>
          <c:showLegendKey val="0"/>
          <c:showVal val="0"/>
          <c:showCatName val="0"/>
          <c:showSerName val="0"/>
          <c:showPercent val="0"/>
          <c:showBubbleSize val="0"/>
        </c:dLbls>
        <c:gapWidth val="100"/>
        <c:overlap val="100"/>
        <c:axId val="57919744"/>
        <c:axId val="579260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4027</c:v>
                </c:pt>
                <c:pt idx="2">
                  <c:v>#N/A</c:v>
                </c:pt>
                <c:pt idx="3">
                  <c:v>#N/A</c:v>
                </c:pt>
                <c:pt idx="4">
                  <c:v>2965</c:v>
                </c:pt>
                <c:pt idx="5">
                  <c:v>#N/A</c:v>
                </c:pt>
                <c:pt idx="6">
                  <c:v>#N/A</c:v>
                </c:pt>
                <c:pt idx="7">
                  <c:v>2785</c:v>
                </c:pt>
                <c:pt idx="8">
                  <c:v>#N/A</c:v>
                </c:pt>
                <c:pt idx="9">
                  <c:v>#N/A</c:v>
                </c:pt>
                <c:pt idx="10">
                  <c:v>2382</c:v>
                </c:pt>
                <c:pt idx="11">
                  <c:v>#N/A</c:v>
                </c:pt>
                <c:pt idx="12">
                  <c:v>#N/A</c:v>
                </c:pt>
                <c:pt idx="13">
                  <c:v>1924</c:v>
                </c:pt>
                <c:pt idx="14">
                  <c:v>#N/A</c:v>
                </c:pt>
              </c:numCache>
            </c:numRef>
          </c:val>
          <c:smooth val="0"/>
        </c:ser>
        <c:dLbls>
          <c:showLegendKey val="0"/>
          <c:showVal val="0"/>
          <c:showCatName val="0"/>
          <c:showSerName val="0"/>
          <c:showPercent val="0"/>
          <c:showBubbleSize val="0"/>
        </c:dLbls>
        <c:marker val="1"/>
        <c:smooth val="0"/>
        <c:axId val="57919744"/>
        <c:axId val="57926016"/>
      </c:lineChart>
      <c:catAx>
        <c:axId val="57919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57926016"/>
        <c:crosses val="autoZero"/>
        <c:auto val="1"/>
        <c:lblAlgn val="ctr"/>
        <c:lblOffset val="100"/>
        <c:tickLblSkip val="1"/>
        <c:tickMarkSkip val="1"/>
        <c:noMultiLvlLbl val="0"/>
      </c:catAx>
      <c:valAx>
        <c:axId val="579260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579197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宮崎県串間市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20,398
20,295
294.98
11,772,655
11,321,867
450,588
6,902,961
9,376,538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8.1
32.9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財政力指数については近年ほぼ横ばいの状況にあり、他団体に比して低いの状況も変わっていない。これは、人口減少や産業衰退により市税等収入が伸びず、財政基盤が弱いといった背景によるものである。</a:t>
          </a:r>
          <a:endParaRPr kumimoji="1" lang="en-US" altLang="ja-JP" sz="1300">
            <a:latin typeface="ＭＳ Ｐゴシック"/>
          </a:endParaRPr>
        </a:p>
        <a:p>
          <a:r>
            <a:rPr kumimoji="1" lang="ja-JP" altLang="en-US" sz="1300">
              <a:latin typeface="ＭＳ Ｐゴシック"/>
            </a:rPr>
            <a:t>　財政力指数について改善目標数値は設定していないところであるが、今後はさらなる減少に転ずることのないよう、収納対策や新たな歳入の確保に取り組む必要がある。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106136</xdr:rowOff>
    </xdr:from>
    <xdr:to>
      <xdr:col>7</xdr:col>
      <xdr:colOff>152400</xdr:colOff>
      <xdr:row>45</xdr:row>
      <xdr:rowOff>79828</xdr:rowOff>
    </xdr:to>
    <xdr:cxnSp macro="">
      <xdr:nvCxnSpPr>
        <xdr:cNvPr id="65" name="直線コネクタ 64"/>
        <xdr:cNvCxnSpPr/>
      </xdr:nvCxnSpPr>
      <xdr:spPr>
        <a:xfrm flipV="1">
          <a:off x="4953000" y="6278336"/>
          <a:ext cx="0" cy="15167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51905</xdr:rowOff>
    </xdr:from>
    <xdr:ext cx="762000" cy="259045"/>
    <xdr:sp macro="" textlink="">
      <xdr:nvSpPr>
        <xdr:cNvPr id="66" name="財政力最小値テキスト"/>
        <xdr:cNvSpPr txBox="1"/>
      </xdr:nvSpPr>
      <xdr:spPr>
        <a:xfrm>
          <a:off x="5041900" y="7767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79828</xdr:rowOff>
    </xdr:from>
    <xdr:to>
      <xdr:col>7</xdr:col>
      <xdr:colOff>241300</xdr:colOff>
      <xdr:row>45</xdr:row>
      <xdr:rowOff>79828</xdr:rowOff>
    </xdr:to>
    <xdr:cxnSp macro="">
      <xdr:nvCxnSpPr>
        <xdr:cNvPr id="67" name="直線コネクタ 66"/>
        <xdr:cNvCxnSpPr/>
      </xdr:nvCxnSpPr>
      <xdr:spPr>
        <a:xfrm>
          <a:off x="4864100" y="7795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21063</xdr:rowOff>
    </xdr:from>
    <xdr:ext cx="762000" cy="259045"/>
    <xdr:sp macro="" textlink="">
      <xdr:nvSpPr>
        <xdr:cNvPr id="68" name="財政力最大値テキスト"/>
        <xdr:cNvSpPr txBox="1"/>
      </xdr:nvSpPr>
      <xdr:spPr>
        <a:xfrm>
          <a:off x="5041900" y="602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1.11</a:t>
          </a:r>
          <a:endParaRPr kumimoji="1" lang="ja-JP" altLang="en-US" sz="1000" b="1">
            <a:latin typeface="ＭＳ Ｐゴシック"/>
          </a:endParaRPr>
        </a:p>
      </xdr:txBody>
    </xdr:sp>
    <xdr:clientData/>
  </xdr:oneCellAnchor>
  <xdr:twoCellAnchor>
    <xdr:from>
      <xdr:col>7</xdr:col>
      <xdr:colOff>63500</xdr:colOff>
      <xdr:row>36</xdr:row>
      <xdr:rowOff>106136</xdr:rowOff>
    </xdr:from>
    <xdr:to>
      <xdr:col>7</xdr:col>
      <xdr:colOff>241300</xdr:colOff>
      <xdr:row>36</xdr:row>
      <xdr:rowOff>106136</xdr:rowOff>
    </xdr:to>
    <xdr:cxnSp macro="">
      <xdr:nvCxnSpPr>
        <xdr:cNvPr id="69" name="直線コネクタ 68"/>
        <xdr:cNvCxnSpPr/>
      </xdr:nvCxnSpPr>
      <xdr:spPr>
        <a:xfrm>
          <a:off x="4864100" y="6278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45</xdr:row>
      <xdr:rowOff>62593</xdr:rowOff>
    </xdr:from>
    <xdr:to>
      <xdr:col>7</xdr:col>
      <xdr:colOff>152400</xdr:colOff>
      <xdr:row>45</xdr:row>
      <xdr:rowOff>62593</xdr:rowOff>
    </xdr:to>
    <xdr:cxnSp macro="">
      <xdr:nvCxnSpPr>
        <xdr:cNvPr id="70" name="直線コネクタ 69"/>
        <xdr:cNvCxnSpPr/>
      </xdr:nvCxnSpPr>
      <xdr:spPr>
        <a:xfrm>
          <a:off x="4114800" y="77778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9270</xdr:rowOff>
    </xdr:from>
    <xdr:ext cx="762000" cy="259045"/>
    <xdr:sp macro="" textlink="">
      <xdr:nvSpPr>
        <xdr:cNvPr id="71" name="財政力平均値テキスト"/>
        <xdr:cNvSpPr txBox="1"/>
      </xdr:nvSpPr>
      <xdr:spPr>
        <a:xfrm>
          <a:off x="5041900" y="72101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164193</xdr:rowOff>
    </xdr:from>
    <xdr:to>
      <xdr:col>7</xdr:col>
      <xdr:colOff>203200</xdr:colOff>
      <xdr:row>43</xdr:row>
      <xdr:rowOff>94343</xdr:rowOff>
    </xdr:to>
    <xdr:sp macro="" textlink="">
      <xdr:nvSpPr>
        <xdr:cNvPr id="72" name="フローチャート : 判断 71"/>
        <xdr:cNvSpPr/>
      </xdr:nvSpPr>
      <xdr:spPr>
        <a:xfrm>
          <a:off x="49022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45</xdr:row>
      <xdr:rowOff>45357</xdr:rowOff>
    </xdr:from>
    <xdr:to>
      <xdr:col>6</xdr:col>
      <xdr:colOff>0</xdr:colOff>
      <xdr:row>45</xdr:row>
      <xdr:rowOff>62593</xdr:rowOff>
    </xdr:to>
    <xdr:cxnSp macro="">
      <xdr:nvCxnSpPr>
        <xdr:cNvPr id="73" name="直線コネクタ 72"/>
        <xdr:cNvCxnSpPr/>
      </xdr:nvCxnSpPr>
      <xdr:spPr>
        <a:xfrm>
          <a:off x="3225800" y="776060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164193</xdr:rowOff>
    </xdr:from>
    <xdr:to>
      <xdr:col>6</xdr:col>
      <xdr:colOff>50800</xdr:colOff>
      <xdr:row>43</xdr:row>
      <xdr:rowOff>94343</xdr:rowOff>
    </xdr:to>
    <xdr:sp macro="" textlink="">
      <xdr:nvSpPr>
        <xdr:cNvPr id="74" name="フローチャート : 判断 73"/>
        <xdr:cNvSpPr/>
      </xdr:nvSpPr>
      <xdr:spPr>
        <a:xfrm>
          <a:off x="40640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104520</xdr:rowOff>
    </xdr:from>
    <xdr:ext cx="736600" cy="259045"/>
    <xdr:sp macro="" textlink="">
      <xdr:nvSpPr>
        <xdr:cNvPr id="75" name="テキスト ボックス 74"/>
        <xdr:cNvSpPr txBox="1"/>
      </xdr:nvSpPr>
      <xdr:spPr>
        <a:xfrm>
          <a:off x="3733800" y="71339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45</xdr:row>
      <xdr:rowOff>28122</xdr:rowOff>
    </xdr:from>
    <xdr:to>
      <xdr:col>4</xdr:col>
      <xdr:colOff>482600</xdr:colOff>
      <xdr:row>45</xdr:row>
      <xdr:rowOff>45357</xdr:rowOff>
    </xdr:to>
    <xdr:cxnSp macro="">
      <xdr:nvCxnSpPr>
        <xdr:cNvPr id="76" name="直線コネクタ 75"/>
        <xdr:cNvCxnSpPr/>
      </xdr:nvCxnSpPr>
      <xdr:spPr>
        <a:xfrm>
          <a:off x="2336800" y="7743372"/>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146957</xdr:rowOff>
    </xdr:from>
    <xdr:to>
      <xdr:col>4</xdr:col>
      <xdr:colOff>533400</xdr:colOff>
      <xdr:row>43</xdr:row>
      <xdr:rowOff>77107</xdr:rowOff>
    </xdr:to>
    <xdr:sp macro="" textlink="">
      <xdr:nvSpPr>
        <xdr:cNvPr id="77" name="フローチャート : 判断 76"/>
        <xdr:cNvSpPr/>
      </xdr:nvSpPr>
      <xdr:spPr>
        <a:xfrm>
          <a:off x="3175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87284</xdr:rowOff>
    </xdr:from>
    <xdr:ext cx="762000" cy="259045"/>
    <xdr:sp macro="" textlink="">
      <xdr:nvSpPr>
        <xdr:cNvPr id="78" name="テキスト ボックス 77"/>
        <xdr:cNvSpPr txBox="1"/>
      </xdr:nvSpPr>
      <xdr:spPr>
        <a:xfrm>
          <a:off x="2844800" y="711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76200</xdr:colOff>
      <xdr:row>45</xdr:row>
      <xdr:rowOff>10885</xdr:rowOff>
    </xdr:from>
    <xdr:to>
      <xdr:col>3</xdr:col>
      <xdr:colOff>279400</xdr:colOff>
      <xdr:row>45</xdr:row>
      <xdr:rowOff>28122</xdr:rowOff>
    </xdr:to>
    <xdr:cxnSp macro="">
      <xdr:nvCxnSpPr>
        <xdr:cNvPr id="79" name="直線コネクタ 78"/>
        <xdr:cNvCxnSpPr/>
      </xdr:nvCxnSpPr>
      <xdr:spPr>
        <a:xfrm>
          <a:off x="1447800" y="772613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164193</xdr:rowOff>
    </xdr:from>
    <xdr:to>
      <xdr:col>3</xdr:col>
      <xdr:colOff>330200</xdr:colOff>
      <xdr:row>43</xdr:row>
      <xdr:rowOff>94343</xdr:rowOff>
    </xdr:to>
    <xdr:sp macro="" textlink="">
      <xdr:nvSpPr>
        <xdr:cNvPr id="80" name="フローチャート : 判断 79"/>
        <xdr:cNvSpPr/>
      </xdr:nvSpPr>
      <xdr:spPr>
        <a:xfrm>
          <a:off x="2286000" y="7365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104520</xdr:rowOff>
    </xdr:from>
    <xdr:ext cx="762000" cy="259045"/>
    <xdr:sp macro="" textlink="">
      <xdr:nvSpPr>
        <xdr:cNvPr id="81" name="テキスト ボックス 80"/>
        <xdr:cNvSpPr txBox="1"/>
      </xdr:nvSpPr>
      <xdr:spPr>
        <a:xfrm>
          <a:off x="1955800" y="7133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112485</xdr:rowOff>
    </xdr:from>
    <xdr:to>
      <xdr:col>2</xdr:col>
      <xdr:colOff>127000</xdr:colOff>
      <xdr:row>43</xdr:row>
      <xdr:rowOff>42635</xdr:rowOff>
    </xdr:to>
    <xdr:sp macro="" textlink="">
      <xdr:nvSpPr>
        <xdr:cNvPr id="82" name="フローチャート : 判断 81"/>
        <xdr:cNvSpPr/>
      </xdr:nvSpPr>
      <xdr:spPr>
        <a:xfrm>
          <a:off x="1397000" y="731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52812</xdr:rowOff>
    </xdr:from>
    <xdr:ext cx="762000" cy="259045"/>
    <xdr:sp macro="" textlink="">
      <xdr:nvSpPr>
        <xdr:cNvPr id="83" name="テキスト ボックス 82"/>
        <xdr:cNvSpPr txBox="1"/>
      </xdr:nvSpPr>
      <xdr:spPr>
        <a:xfrm>
          <a:off x="1066800" y="7082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45</xdr:row>
      <xdr:rowOff>11793</xdr:rowOff>
    </xdr:from>
    <xdr:to>
      <xdr:col>7</xdr:col>
      <xdr:colOff>203200</xdr:colOff>
      <xdr:row>45</xdr:row>
      <xdr:rowOff>113393</xdr:rowOff>
    </xdr:to>
    <xdr:sp macro="" textlink="">
      <xdr:nvSpPr>
        <xdr:cNvPr id="89" name="円/楕円 88"/>
        <xdr:cNvSpPr/>
      </xdr:nvSpPr>
      <xdr:spPr>
        <a:xfrm>
          <a:off x="4902200" y="7727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79120</xdr:rowOff>
    </xdr:from>
    <xdr:ext cx="762000" cy="259045"/>
    <xdr:sp macro="" textlink="">
      <xdr:nvSpPr>
        <xdr:cNvPr id="90" name="財政力該当値テキスト"/>
        <xdr:cNvSpPr txBox="1"/>
      </xdr:nvSpPr>
      <xdr:spPr>
        <a:xfrm>
          <a:off x="5041900" y="7622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5</xdr:col>
      <xdr:colOff>635000</xdr:colOff>
      <xdr:row>45</xdr:row>
      <xdr:rowOff>11793</xdr:rowOff>
    </xdr:from>
    <xdr:to>
      <xdr:col>6</xdr:col>
      <xdr:colOff>50800</xdr:colOff>
      <xdr:row>45</xdr:row>
      <xdr:rowOff>113393</xdr:rowOff>
    </xdr:to>
    <xdr:sp macro="" textlink="">
      <xdr:nvSpPr>
        <xdr:cNvPr id="91" name="円/楕円 90"/>
        <xdr:cNvSpPr/>
      </xdr:nvSpPr>
      <xdr:spPr>
        <a:xfrm>
          <a:off x="4064000" y="7727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98170</xdr:rowOff>
    </xdr:from>
    <xdr:ext cx="736600" cy="259045"/>
    <xdr:sp macro="" textlink="">
      <xdr:nvSpPr>
        <xdr:cNvPr id="92" name="テキスト ボックス 91"/>
        <xdr:cNvSpPr txBox="1"/>
      </xdr:nvSpPr>
      <xdr:spPr>
        <a:xfrm>
          <a:off x="3733800" y="7813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166007</xdr:rowOff>
    </xdr:from>
    <xdr:to>
      <xdr:col>4</xdr:col>
      <xdr:colOff>533400</xdr:colOff>
      <xdr:row>45</xdr:row>
      <xdr:rowOff>96157</xdr:rowOff>
    </xdr:to>
    <xdr:sp macro="" textlink="">
      <xdr:nvSpPr>
        <xdr:cNvPr id="93" name="円/楕円 92"/>
        <xdr:cNvSpPr/>
      </xdr:nvSpPr>
      <xdr:spPr>
        <a:xfrm>
          <a:off x="3175000" y="7709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80934</xdr:rowOff>
    </xdr:from>
    <xdr:ext cx="762000" cy="259045"/>
    <xdr:sp macro="" textlink="">
      <xdr:nvSpPr>
        <xdr:cNvPr id="94" name="テキスト ボックス 93"/>
        <xdr:cNvSpPr txBox="1"/>
      </xdr:nvSpPr>
      <xdr:spPr>
        <a:xfrm>
          <a:off x="2844800" y="7796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148772</xdr:rowOff>
    </xdr:from>
    <xdr:to>
      <xdr:col>3</xdr:col>
      <xdr:colOff>330200</xdr:colOff>
      <xdr:row>45</xdr:row>
      <xdr:rowOff>78922</xdr:rowOff>
    </xdr:to>
    <xdr:sp macro="" textlink="">
      <xdr:nvSpPr>
        <xdr:cNvPr id="95" name="円/楕円 94"/>
        <xdr:cNvSpPr/>
      </xdr:nvSpPr>
      <xdr:spPr>
        <a:xfrm>
          <a:off x="2286000" y="7692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63699</xdr:rowOff>
    </xdr:from>
    <xdr:ext cx="762000" cy="259045"/>
    <xdr:sp macro="" textlink="">
      <xdr:nvSpPr>
        <xdr:cNvPr id="96" name="テキスト ボックス 95"/>
        <xdr:cNvSpPr txBox="1"/>
      </xdr:nvSpPr>
      <xdr:spPr>
        <a:xfrm>
          <a:off x="1955800" y="777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131535</xdr:rowOff>
    </xdr:from>
    <xdr:to>
      <xdr:col>2</xdr:col>
      <xdr:colOff>127000</xdr:colOff>
      <xdr:row>45</xdr:row>
      <xdr:rowOff>61685</xdr:rowOff>
    </xdr:to>
    <xdr:sp macro="" textlink="">
      <xdr:nvSpPr>
        <xdr:cNvPr id="97" name="円/楕円 96"/>
        <xdr:cNvSpPr/>
      </xdr:nvSpPr>
      <xdr:spPr>
        <a:xfrm>
          <a:off x="1397000" y="7675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45</xdr:row>
      <xdr:rowOff>46462</xdr:rowOff>
    </xdr:from>
    <xdr:ext cx="762000" cy="259045"/>
    <xdr:sp macro="" textlink="">
      <xdr:nvSpPr>
        <xdr:cNvPr id="98" name="テキスト ボックス 97"/>
        <xdr:cNvSpPr txBox="1"/>
      </xdr:nvSpPr>
      <xdr:spPr>
        <a:xfrm>
          <a:off x="1066800" y="7761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人件費、扶助費、公債費といった義務的経費の経常収支比率の割合が極めて高く、</a:t>
          </a:r>
          <a:r>
            <a:rPr kumimoji="1" lang="ja-JP" altLang="ja-JP" sz="1200">
              <a:solidFill>
                <a:schemeClr val="dk1"/>
              </a:solidFill>
              <a:effectLst/>
              <a:latin typeface="+mn-lt"/>
              <a:ea typeface="+mn-ea"/>
              <a:cs typeface="+mn-cs"/>
            </a:rPr>
            <a:t>経常収支比率については</a:t>
          </a:r>
          <a:r>
            <a:rPr kumimoji="1" lang="ja-JP" altLang="en-US" sz="1200">
              <a:solidFill>
                <a:schemeClr val="dk1"/>
              </a:solidFill>
              <a:effectLst/>
              <a:latin typeface="+mn-lt"/>
              <a:ea typeface="+mn-ea"/>
              <a:cs typeface="+mn-cs"/>
            </a:rPr>
            <a:t>他団体よりも高い数値での推移を続けている。近年の財政健全化への取組により職員数の削減や公債費残高の縮小を果たしてはいるが、扶助費や社会保障費の増大等により、大きな改善ができずにいる状況であ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改善目標数値は設定していないが、財政構造にこれ以上の硬直化をもたらさないためにも、「自立推進行政改革プラン」に基づくこれまでの取組に加え、給与体系の見直しや収納対策、新たな歳入の確保に取り組む必要がある。</a:t>
          </a:r>
          <a:endParaRPr kumimoji="1" lang="en-US" altLang="ja-JP" sz="1200">
            <a:solidFill>
              <a:schemeClr val="dk1"/>
            </a:solidFill>
            <a:effectLst/>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5" name="直線コネクタ 114"/>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7" name="直線コネクタ 116"/>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9" name="直線コネクタ 118"/>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1" name="直線コネクタ 120"/>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1524</xdr:rowOff>
    </xdr:from>
    <xdr:to>
      <xdr:col>7</xdr:col>
      <xdr:colOff>152400</xdr:colOff>
      <xdr:row>67</xdr:row>
      <xdr:rowOff>137922</xdr:rowOff>
    </xdr:to>
    <xdr:cxnSp macro="">
      <xdr:nvCxnSpPr>
        <xdr:cNvPr id="126" name="直線コネクタ 125"/>
        <xdr:cNvCxnSpPr/>
      </xdr:nvCxnSpPr>
      <xdr:spPr>
        <a:xfrm flipV="1">
          <a:off x="4953000" y="9945624"/>
          <a:ext cx="0" cy="16794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109999</xdr:rowOff>
    </xdr:from>
    <xdr:ext cx="762000" cy="259045"/>
    <xdr:sp macro="" textlink="">
      <xdr:nvSpPr>
        <xdr:cNvPr id="127" name="財政構造の弾力性最小値テキスト"/>
        <xdr:cNvSpPr txBox="1"/>
      </xdr:nvSpPr>
      <xdr:spPr>
        <a:xfrm>
          <a:off x="5041900" y="1159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96.1</a:t>
          </a:r>
          <a:endParaRPr kumimoji="1" lang="ja-JP" altLang="en-US" sz="1000" b="1">
            <a:latin typeface="ＭＳ Ｐゴシック"/>
          </a:endParaRPr>
        </a:p>
      </xdr:txBody>
    </xdr:sp>
    <xdr:clientData/>
  </xdr:oneCellAnchor>
  <xdr:twoCellAnchor>
    <xdr:from>
      <xdr:col>7</xdr:col>
      <xdr:colOff>63500</xdr:colOff>
      <xdr:row>67</xdr:row>
      <xdr:rowOff>137922</xdr:rowOff>
    </xdr:from>
    <xdr:to>
      <xdr:col>7</xdr:col>
      <xdr:colOff>241300</xdr:colOff>
      <xdr:row>67</xdr:row>
      <xdr:rowOff>137922</xdr:rowOff>
    </xdr:to>
    <xdr:cxnSp macro="">
      <xdr:nvCxnSpPr>
        <xdr:cNvPr id="128" name="直線コネクタ 127"/>
        <xdr:cNvCxnSpPr/>
      </xdr:nvCxnSpPr>
      <xdr:spPr>
        <a:xfrm>
          <a:off x="4864100" y="11625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87901</xdr:rowOff>
    </xdr:from>
    <xdr:ext cx="762000" cy="259045"/>
    <xdr:sp macro="" textlink="">
      <xdr:nvSpPr>
        <xdr:cNvPr id="129" name="財政構造の弾力性最大値テキスト"/>
        <xdr:cNvSpPr txBox="1"/>
      </xdr:nvSpPr>
      <xdr:spPr>
        <a:xfrm>
          <a:off x="5041900" y="968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78.7</a:t>
          </a:r>
          <a:endParaRPr kumimoji="1" lang="ja-JP" altLang="en-US" sz="1000" b="1">
            <a:latin typeface="ＭＳ Ｐゴシック"/>
          </a:endParaRPr>
        </a:p>
      </xdr:txBody>
    </xdr:sp>
    <xdr:clientData/>
  </xdr:oneCellAnchor>
  <xdr:twoCellAnchor>
    <xdr:from>
      <xdr:col>7</xdr:col>
      <xdr:colOff>63500</xdr:colOff>
      <xdr:row>58</xdr:row>
      <xdr:rowOff>1524</xdr:rowOff>
    </xdr:from>
    <xdr:to>
      <xdr:col>7</xdr:col>
      <xdr:colOff>241300</xdr:colOff>
      <xdr:row>58</xdr:row>
      <xdr:rowOff>1524</xdr:rowOff>
    </xdr:to>
    <xdr:cxnSp macro="">
      <xdr:nvCxnSpPr>
        <xdr:cNvPr id="130" name="直線コネクタ 129"/>
        <xdr:cNvCxnSpPr/>
      </xdr:nvCxnSpPr>
      <xdr:spPr>
        <a:xfrm>
          <a:off x="4864100" y="9945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65786</xdr:rowOff>
    </xdr:from>
    <xdr:to>
      <xdr:col>7</xdr:col>
      <xdr:colOff>152400</xdr:colOff>
      <xdr:row>65</xdr:row>
      <xdr:rowOff>94742</xdr:rowOff>
    </xdr:to>
    <xdr:cxnSp macro="">
      <xdr:nvCxnSpPr>
        <xdr:cNvPr id="131" name="直線コネクタ 130"/>
        <xdr:cNvCxnSpPr/>
      </xdr:nvCxnSpPr>
      <xdr:spPr>
        <a:xfrm flipV="1">
          <a:off x="4114800" y="11210036"/>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121175</xdr:rowOff>
    </xdr:from>
    <xdr:ext cx="762000" cy="259045"/>
    <xdr:sp macro="" textlink="">
      <xdr:nvSpPr>
        <xdr:cNvPr id="132" name="財政構造の弾力性平均値テキスト"/>
        <xdr:cNvSpPr txBox="1"/>
      </xdr:nvSpPr>
      <xdr:spPr>
        <a:xfrm>
          <a:off x="5041900" y="10579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104648</xdr:rowOff>
    </xdr:from>
    <xdr:to>
      <xdr:col>7</xdr:col>
      <xdr:colOff>203200</xdr:colOff>
      <xdr:row>63</xdr:row>
      <xdr:rowOff>34798</xdr:rowOff>
    </xdr:to>
    <xdr:sp macro="" textlink="">
      <xdr:nvSpPr>
        <xdr:cNvPr id="133" name="フローチャート : 判断 132"/>
        <xdr:cNvSpPr/>
      </xdr:nvSpPr>
      <xdr:spPr>
        <a:xfrm>
          <a:off x="4902200" y="1073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160020</xdr:rowOff>
    </xdr:from>
    <xdr:to>
      <xdr:col>6</xdr:col>
      <xdr:colOff>0</xdr:colOff>
      <xdr:row>65</xdr:row>
      <xdr:rowOff>94742</xdr:rowOff>
    </xdr:to>
    <xdr:cxnSp macro="">
      <xdr:nvCxnSpPr>
        <xdr:cNvPr id="134" name="直線コネクタ 133"/>
        <xdr:cNvCxnSpPr/>
      </xdr:nvCxnSpPr>
      <xdr:spPr>
        <a:xfrm>
          <a:off x="3225800" y="11132820"/>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162560</xdr:rowOff>
    </xdr:from>
    <xdr:to>
      <xdr:col>6</xdr:col>
      <xdr:colOff>50800</xdr:colOff>
      <xdr:row>63</xdr:row>
      <xdr:rowOff>92710</xdr:rowOff>
    </xdr:to>
    <xdr:sp macro="" textlink="">
      <xdr:nvSpPr>
        <xdr:cNvPr id="135" name="フローチャート : 判断 134"/>
        <xdr:cNvSpPr/>
      </xdr:nvSpPr>
      <xdr:spPr>
        <a:xfrm>
          <a:off x="4064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102887</xdr:rowOff>
    </xdr:from>
    <xdr:ext cx="736600" cy="259045"/>
    <xdr:sp macro="" textlink="">
      <xdr:nvSpPr>
        <xdr:cNvPr id="136" name="テキスト ボックス 135"/>
        <xdr:cNvSpPr txBox="1"/>
      </xdr:nvSpPr>
      <xdr:spPr>
        <a:xfrm>
          <a:off x="3733800" y="10561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88.0</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160020</xdr:rowOff>
    </xdr:from>
    <xdr:to>
      <xdr:col>4</xdr:col>
      <xdr:colOff>482600</xdr:colOff>
      <xdr:row>65</xdr:row>
      <xdr:rowOff>143002</xdr:rowOff>
    </xdr:to>
    <xdr:cxnSp macro="">
      <xdr:nvCxnSpPr>
        <xdr:cNvPr id="137" name="直線コネクタ 136"/>
        <xdr:cNvCxnSpPr/>
      </xdr:nvCxnSpPr>
      <xdr:spPr>
        <a:xfrm flipV="1">
          <a:off x="2336800" y="11132820"/>
          <a:ext cx="889000" cy="15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104648</xdr:rowOff>
    </xdr:from>
    <xdr:to>
      <xdr:col>4</xdr:col>
      <xdr:colOff>533400</xdr:colOff>
      <xdr:row>63</xdr:row>
      <xdr:rowOff>34798</xdr:rowOff>
    </xdr:to>
    <xdr:sp macro="" textlink="">
      <xdr:nvSpPr>
        <xdr:cNvPr id="138" name="フローチャート : 判断 137"/>
        <xdr:cNvSpPr/>
      </xdr:nvSpPr>
      <xdr:spPr>
        <a:xfrm>
          <a:off x="3175000" y="1073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44975</xdr:rowOff>
    </xdr:from>
    <xdr:ext cx="762000" cy="259045"/>
    <xdr:sp macro="" textlink="">
      <xdr:nvSpPr>
        <xdr:cNvPr id="139" name="テキスト ボックス 138"/>
        <xdr:cNvSpPr txBox="1"/>
      </xdr:nvSpPr>
      <xdr:spPr>
        <a:xfrm>
          <a:off x="2844800" y="1050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143002</xdr:rowOff>
    </xdr:from>
    <xdr:to>
      <xdr:col>3</xdr:col>
      <xdr:colOff>279400</xdr:colOff>
      <xdr:row>66</xdr:row>
      <xdr:rowOff>97028</xdr:rowOff>
    </xdr:to>
    <xdr:cxnSp macro="">
      <xdr:nvCxnSpPr>
        <xdr:cNvPr id="140" name="直線コネクタ 139"/>
        <xdr:cNvCxnSpPr/>
      </xdr:nvCxnSpPr>
      <xdr:spPr>
        <a:xfrm flipV="1">
          <a:off x="1447800" y="11287252"/>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150622</xdr:rowOff>
    </xdr:from>
    <xdr:to>
      <xdr:col>3</xdr:col>
      <xdr:colOff>330200</xdr:colOff>
      <xdr:row>62</xdr:row>
      <xdr:rowOff>80772</xdr:rowOff>
    </xdr:to>
    <xdr:sp macro="" textlink="">
      <xdr:nvSpPr>
        <xdr:cNvPr id="141" name="フローチャート : 判断 140"/>
        <xdr:cNvSpPr/>
      </xdr:nvSpPr>
      <xdr:spPr>
        <a:xfrm>
          <a:off x="2286000" y="10609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90949</xdr:rowOff>
    </xdr:from>
    <xdr:ext cx="762000" cy="259045"/>
    <xdr:sp macro="" textlink="">
      <xdr:nvSpPr>
        <xdr:cNvPr id="142" name="テキスト ボックス 141"/>
        <xdr:cNvSpPr txBox="1"/>
      </xdr:nvSpPr>
      <xdr:spPr>
        <a:xfrm>
          <a:off x="1955800" y="1037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135890</xdr:rowOff>
    </xdr:from>
    <xdr:to>
      <xdr:col>2</xdr:col>
      <xdr:colOff>127000</xdr:colOff>
      <xdr:row>64</xdr:row>
      <xdr:rowOff>66040</xdr:rowOff>
    </xdr:to>
    <xdr:sp macro="" textlink="">
      <xdr:nvSpPr>
        <xdr:cNvPr id="143" name="フローチャート : 判断 142"/>
        <xdr:cNvSpPr/>
      </xdr:nvSpPr>
      <xdr:spPr>
        <a:xfrm>
          <a:off x="1397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76217</xdr:rowOff>
    </xdr:from>
    <xdr:ext cx="762000" cy="259045"/>
    <xdr:sp macro="" textlink="">
      <xdr:nvSpPr>
        <xdr:cNvPr id="144" name="テキスト ボックス 143"/>
        <xdr:cNvSpPr txBox="1"/>
      </xdr:nvSpPr>
      <xdr:spPr>
        <a:xfrm>
          <a:off x="1066800" y="1070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65</xdr:row>
      <xdr:rowOff>14986</xdr:rowOff>
    </xdr:from>
    <xdr:to>
      <xdr:col>7</xdr:col>
      <xdr:colOff>203200</xdr:colOff>
      <xdr:row>65</xdr:row>
      <xdr:rowOff>116586</xdr:rowOff>
    </xdr:to>
    <xdr:sp macro="" textlink="">
      <xdr:nvSpPr>
        <xdr:cNvPr id="150" name="円/楕円 149"/>
        <xdr:cNvSpPr/>
      </xdr:nvSpPr>
      <xdr:spPr>
        <a:xfrm>
          <a:off x="4902200" y="1115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158513</xdr:rowOff>
    </xdr:from>
    <xdr:ext cx="762000" cy="259045"/>
    <xdr:sp macro="" textlink="">
      <xdr:nvSpPr>
        <xdr:cNvPr id="151" name="財政構造の弾力性該当値テキスト"/>
        <xdr:cNvSpPr txBox="1"/>
      </xdr:nvSpPr>
      <xdr:spPr>
        <a:xfrm>
          <a:off x="5041900" y="11131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91.8</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43942</xdr:rowOff>
    </xdr:from>
    <xdr:to>
      <xdr:col>6</xdr:col>
      <xdr:colOff>50800</xdr:colOff>
      <xdr:row>65</xdr:row>
      <xdr:rowOff>145542</xdr:rowOff>
    </xdr:to>
    <xdr:sp macro="" textlink="">
      <xdr:nvSpPr>
        <xdr:cNvPr id="152" name="円/楕円 151"/>
        <xdr:cNvSpPr/>
      </xdr:nvSpPr>
      <xdr:spPr>
        <a:xfrm>
          <a:off x="4064000" y="11188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130319</xdr:rowOff>
    </xdr:from>
    <xdr:ext cx="736600" cy="259045"/>
    <xdr:sp macro="" textlink="">
      <xdr:nvSpPr>
        <xdr:cNvPr id="153" name="テキスト ボックス 152"/>
        <xdr:cNvSpPr txBox="1"/>
      </xdr:nvSpPr>
      <xdr:spPr>
        <a:xfrm>
          <a:off x="3733800" y="11274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109220</xdr:rowOff>
    </xdr:from>
    <xdr:to>
      <xdr:col>4</xdr:col>
      <xdr:colOff>533400</xdr:colOff>
      <xdr:row>65</xdr:row>
      <xdr:rowOff>39370</xdr:rowOff>
    </xdr:to>
    <xdr:sp macro="" textlink="">
      <xdr:nvSpPr>
        <xdr:cNvPr id="154" name="円/楕円 153"/>
        <xdr:cNvSpPr/>
      </xdr:nvSpPr>
      <xdr:spPr>
        <a:xfrm>
          <a:off x="3175000" y="1108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24147</xdr:rowOff>
    </xdr:from>
    <xdr:ext cx="762000" cy="259045"/>
    <xdr:sp macro="" textlink="">
      <xdr:nvSpPr>
        <xdr:cNvPr id="155" name="テキスト ボックス 154"/>
        <xdr:cNvSpPr txBox="1"/>
      </xdr:nvSpPr>
      <xdr:spPr>
        <a:xfrm>
          <a:off x="2844800" y="1116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92202</xdr:rowOff>
    </xdr:from>
    <xdr:to>
      <xdr:col>3</xdr:col>
      <xdr:colOff>330200</xdr:colOff>
      <xdr:row>66</xdr:row>
      <xdr:rowOff>22352</xdr:rowOff>
    </xdr:to>
    <xdr:sp macro="" textlink="">
      <xdr:nvSpPr>
        <xdr:cNvPr id="156" name="円/楕円 155"/>
        <xdr:cNvSpPr/>
      </xdr:nvSpPr>
      <xdr:spPr>
        <a:xfrm>
          <a:off x="2286000" y="11236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7129</xdr:rowOff>
    </xdr:from>
    <xdr:ext cx="762000" cy="259045"/>
    <xdr:sp macro="" textlink="">
      <xdr:nvSpPr>
        <xdr:cNvPr id="157" name="テキスト ボックス 156"/>
        <xdr:cNvSpPr txBox="1"/>
      </xdr:nvSpPr>
      <xdr:spPr>
        <a:xfrm>
          <a:off x="1955800" y="11322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2</xdr:col>
      <xdr:colOff>25400</xdr:colOff>
      <xdr:row>66</xdr:row>
      <xdr:rowOff>46228</xdr:rowOff>
    </xdr:from>
    <xdr:to>
      <xdr:col>2</xdr:col>
      <xdr:colOff>127000</xdr:colOff>
      <xdr:row>66</xdr:row>
      <xdr:rowOff>147828</xdr:rowOff>
    </xdr:to>
    <xdr:sp macro="" textlink="">
      <xdr:nvSpPr>
        <xdr:cNvPr id="158" name="円/楕円 157"/>
        <xdr:cNvSpPr/>
      </xdr:nvSpPr>
      <xdr:spPr>
        <a:xfrm>
          <a:off x="1397000" y="1136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132605</xdr:rowOff>
    </xdr:from>
    <xdr:ext cx="762000" cy="259045"/>
    <xdr:sp macro="" textlink="">
      <xdr:nvSpPr>
        <xdr:cNvPr id="159" name="テキスト ボックス 158"/>
        <xdr:cNvSpPr txBox="1"/>
      </xdr:nvSpPr>
      <xdr:spPr>
        <a:xfrm>
          <a:off x="1066800" y="114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[171,680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115,200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類似団体平均に比べ人口１人当たりの決算額が高くなっているのは、主に人件費を要因としている。これは、市木地区に開設している診療所や市直営の保育所、単独で組織している消防本部など医師や保育士、消防士の人件費も含まれていることも一因となっている。これまで退職後の職員補充減、市立保育所の民営化や各施設の指定管理者導入等を推進してきており、職員数の削減・コスト削減につなげてきたが、現行の行政サービスを確保するためにはさらなる削減が難しい状況となっている。これを改善するためには、これまでの努力も継続しつつ、給与体系の見直しや行政サービスの見直しを行うことも必要である。</a:t>
          </a:r>
          <a:endParaRPr kumimoji="1" lang="en-US" altLang="ja-JP" sz="12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68149</xdr:rowOff>
    </xdr:from>
    <xdr:to>
      <xdr:col>7</xdr:col>
      <xdr:colOff>152400</xdr:colOff>
      <xdr:row>88</xdr:row>
      <xdr:rowOff>59472</xdr:rowOff>
    </xdr:to>
    <xdr:cxnSp macro="">
      <xdr:nvCxnSpPr>
        <xdr:cNvPr id="189" name="直線コネクタ 188"/>
        <xdr:cNvCxnSpPr/>
      </xdr:nvCxnSpPr>
      <xdr:spPr>
        <a:xfrm flipV="1">
          <a:off x="4953000" y="13784149"/>
          <a:ext cx="0" cy="13629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31549</xdr:rowOff>
    </xdr:from>
    <xdr:ext cx="762000" cy="259045"/>
    <xdr:sp macro="" textlink="">
      <xdr:nvSpPr>
        <xdr:cNvPr id="190" name="人件費・物件費等の状況最小値テキスト"/>
        <xdr:cNvSpPr txBox="1"/>
      </xdr:nvSpPr>
      <xdr:spPr>
        <a:xfrm>
          <a:off x="5041900" y="15119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434,788</a:t>
          </a:r>
          <a:endParaRPr kumimoji="1" lang="ja-JP" altLang="en-US" sz="1000" b="1">
            <a:latin typeface="ＭＳ Ｐゴシック"/>
          </a:endParaRPr>
        </a:p>
      </xdr:txBody>
    </xdr:sp>
    <xdr:clientData/>
  </xdr:oneCellAnchor>
  <xdr:twoCellAnchor>
    <xdr:from>
      <xdr:col>7</xdr:col>
      <xdr:colOff>63500</xdr:colOff>
      <xdr:row>88</xdr:row>
      <xdr:rowOff>59472</xdr:rowOff>
    </xdr:from>
    <xdr:to>
      <xdr:col>7</xdr:col>
      <xdr:colOff>241300</xdr:colOff>
      <xdr:row>88</xdr:row>
      <xdr:rowOff>59472</xdr:rowOff>
    </xdr:to>
    <xdr:cxnSp macro="">
      <xdr:nvCxnSpPr>
        <xdr:cNvPr id="191" name="直線コネクタ 190"/>
        <xdr:cNvCxnSpPr/>
      </xdr:nvCxnSpPr>
      <xdr:spPr>
        <a:xfrm>
          <a:off x="4864100" y="15147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154526</xdr:rowOff>
    </xdr:from>
    <xdr:ext cx="762000" cy="259045"/>
    <xdr:sp macro="" textlink="">
      <xdr:nvSpPr>
        <xdr:cNvPr id="192" name="人件費・物件費等の状況最大値テキスト"/>
        <xdr:cNvSpPr txBox="1"/>
      </xdr:nvSpPr>
      <xdr:spPr>
        <a:xfrm>
          <a:off x="5041900" y="13527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95,893</a:t>
          </a:r>
          <a:endParaRPr kumimoji="1" lang="ja-JP" altLang="en-US" sz="1000" b="1">
            <a:latin typeface="ＭＳ Ｐゴシック"/>
          </a:endParaRPr>
        </a:p>
      </xdr:txBody>
    </xdr:sp>
    <xdr:clientData/>
  </xdr:oneCellAnchor>
  <xdr:twoCellAnchor>
    <xdr:from>
      <xdr:col>7</xdr:col>
      <xdr:colOff>63500</xdr:colOff>
      <xdr:row>80</xdr:row>
      <xdr:rowOff>68149</xdr:rowOff>
    </xdr:from>
    <xdr:to>
      <xdr:col>7</xdr:col>
      <xdr:colOff>241300</xdr:colOff>
      <xdr:row>80</xdr:row>
      <xdr:rowOff>68149</xdr:rowOff>
    </xdr:to>
    <xdr:cxnSp macro="">
      <xdr:nvCxnSpPr>
        <xdr:cNvPr id="193" name="直線コネクタ 192"/>
        <xdr:cNvCxnSpPr/>
      </xdr:nvCxnSpPr>
      <xdr:spPr>
        <a:xfrm>
          <a:off x="4864100" y="13784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30040</xdr:rowOff>
    </xdr:from>
    <xdr:to>
      <xdr:col>7</xdr:col>
      <xdr:colOff>152400</xdr:colOff>
      <xdr:row>82</xdr:row>
      <xdr:rowOff>50465</xdr:rowOff>
    </xdr:to>
    <xdr:cxnSp macro="">
      <xdr:nvCxnSpPr>
        <xdr:cNvPr id="194" name="直線コネクタ 193"/>
        <xdr:cNvCxnSpPr/>
      </xdr:nvCxnSpPr>
      <xdr:spPr>
        <a:xfrm flipV="1">
          <a:off x="4114800" y="14088940"/>
          <a:ext cx="838200" cy="20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72776</xdr:rowOff>
    </xdr:from>
    <xdr:ext cx="762000" cy="259045"/>
    <xdr:sp macro="" textlink="">
      <xdr:nvSpPr>
        <xdr:cNvPr id="195" name="人件費・物件費等の状況平均値テキスト"/>
        <xdr:cNvSpPr txBox="1"/>
      </xdr:nvSpPr>
      <xdr:spPr>
        <a:xfrm>
          <a:off x="5041900" y="137887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148,197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56249</xdr:rowOff>
    </xdr:from>
    <xdr:to>
      <xdr:col>7</xdr:col>
      <xdr:colOff>203200</xdr:colOff>
      <xdr:row>81</xdr:row>
      <xdr:rowOff>157849</xdr:rowOff>
    </xdr:to>
    <xdr:sp macro="" textlink="">
      <xdr:nvSpPr>
        <xdr:cNvPr id="196" name="フローチャート : 判断 195"/>
        <xdr:cNvSpPr/>
      </xdr:nvSpPr>
      <xdr:spPr>
        <a:xfrm>
          <a:off x="4902200" y="13943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50465</xdr:rowOff>
    </xdr:from>
    <xdr:to>
      <xdr:col>6</xdr:col>
      <xdr:colOff>0</xdr:colOff>
      <xdr:row>82</xdr:row>
      <xdr:rowOff>74930</xdr:rowOff>
    </xdr:to>
    <xdr:cxnSp macro="">
      <xdr:nvCxnSpPr>
        <xdr:cNvPr id="197" name="直線コネクタ 196"/>
        <xdr:cNvCxnSpPr/>
      </xdr:nvCxnSpPr>
      <xdr:spPr>
        <a:xfrm flipV="1">
          <a:off x="3225800" y="14109365"/>
          <a:ext cx="889000" cy="24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35389</xdr:rowOff>
    </xdr:from>
    <xdr:to>
      <xdr:col>6</xdr:col>
      <xdr:colOff>50800</xdr:colOff>
      <xdr:row>81</xdr:row>
      <xdr:rowOff>136989</xdr:rowOff>
    </xdr:to>
    <xdr:sp macro="" textlink="">
      <xdr:nvSpPr>
        <xdr:cNvPr id="198" name="フローチャート : 判断 197"/>
        <xdr:cNvSpPr/>
      </xdr:nvSpPr>
      <xdr:spPr>
        <a:xfrm>
          <a:off x="4064000" y="13922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147166</xdr:rowOff>
    </xdr:from>
    <xdr:ext cx="736600" cy="259045"/>
    <xdr:sp macro="" textlink="">
      <xdr:nvSpPr>
        <xdr:cNvPr id="199" name="テキスト ボックス 198"/>
        <xdr:cNvSpPr txBox="1"/>
      </xdr:nvSpPr>
      <xdr:spPr>
        <a:xfrm>
          <a:off x="3733800" y="13691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143,010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23589</xdr:rowOff>
    </xdr:from>
    <xdr:to>
      <xdr:col>4</xdr:col>
      <xdr:colOff>482600</xdr:colOff>
      <xdr:row>82</xdr:row>
      <xdr:rowOff>74930</xdr:rowOff>
    </xdr:to>
    <xdr:cxnSp macro="">
      <xdr:nvCxnSpPr>
        <xdr:cNvPr id="200" name="直線コネクタ 199"/>
        <xdr:cNvCxnSpPr/>
      </xdr:nvCxnSpPr>
      <xdr:spPr>
        <a:xfrm>
          <a:off x="2336800" y="14082489"/>
          <a:ext cx="889000" cy="51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47530</xdr:rowOff>
    </xdr:from>
    <xdr:to>
      <xdr:col>4</xdr:col>
      <xdr:colOff>533400</xdr:colOff>
      <xdr:row>81</xdr:row>
      <xdr:rowOff>149130</xdr:rowOff>
    </xdr:to>
    <xdr:sp macro="" textlink="">
      <xdr:nvSpPr>
        <xdr:cNvPr id="201" name="フローチャート : 判断 200"/>
        <xdr:cNvSpPr/>
      </xdr:nvSpPr>
      <xdr:spPr>
        <a:xfrm>
          <a:off x="3175000" y="1393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159307</xdr:rowOff>
    </xdr:from>
    <xdr:ext cx="762000" cy="259045"/>
    <xdr:sp macro="" textlink="">
      <xdr:nvSpPr>
        <xdr:cNvPr id="202" name="テキスト ボックス 201"/>
        <xdr:cNvSpPr txBox="1"/>
      </xdr:nvSpPr>
      <xdr:spPr>
        <a:xfrm>
          <a:off x="2844800" y="1370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146,029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165593</xdr:rowOff>
    </xdr:from>
    <xdr:to>
      <xdr:col>3</xdr:col>
      <xdr:colOff>279400</xdr:colOff>
      <xdr:row>82</xdr:row>
      <xdr:rowOff>23589</xdr:rowOff>
    </xdr:to>
    <xdr:cxnSp macro="">
      <xdr:nvCxnSpPr>
        <xdr:cNvPr id="203" name="直線コネクタ 202"/>
        <xdr:cNvCxnSpPr/>
      </xdr:nvCxnSpPr>
      <xdr:spPr>
        <a:xfrm>
          <a:off x="1447800" y="14053043"/>
          <a:ext cx="889000" cy="29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43439</xdr:rowOff>
    </xdr:from>
    <xdr:to>
      <xdr:col>3</xdr:col>
      <xdr:colOff>330200</xdr:colOff>
      <xdr:row>81</xdr:row>
      <xdr:rowOff>145039</xdr:rowOff>
    </xdr:to>
    <xdr:sp macro="" textlink="">
      <xdr:nvSpPr>
        <xdr:cNvPr id="204" name="フローチャート : 判断 203"/>
        <xdr:cNvSpPr/>
      </xdr:nvSpPr>
      <xdr:spPr>
        <a:xfrm>
          <a:off x="2286000" y="13930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155216</xdr:rowOff>
    </xdr:from>
    <xdr:ext cx="762000" cy="259045"/>
    <xdr:sp macro="" textlink="">
      <xdr:nvSpPr>
        <xdr:cNvPr id="205" name="テキスト ボックス 204"/>
        <xdr:cNvSpPr txBox="1"/>
      </xdr:nvSpPr>
      <xdr:spPr>
        <a:xfrm>
          <a:off x="1955800" y="13699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39604</xdr:rowOff>
    </xdr:from>
    <xdr:to>
      <xdr:col>2</xdr:col>
      <xdr:colOff>127000</xdr:colOff>
      <xdr:row>81</xdr:row>
      <xdr:rowOff>141204</xdr:rowOff>
    </xdr:to>
    <xdr:sp macro="" textlink="">
      <xdr:nvSpPr>
        <xdr:cNvPr id="206" name="フローチャート : 判断 205"/>
        <xdr:cNvSpPr/>
      </xdr:nvSpPr>
      <xdr:spPr>
        <a:xfrm>
          <a:off x="1397000" y="13927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151381</xdr:rowOff>
    </xdr:from>
    <xdr:ext cx="762000" cy="259045"/>
    <xdr:sp macro="" textlink="">
      <xdr:nvSpPr>
        <xdr:cNvPr id="207" name="テキスト ボックス 206"/>
        <xdr:cNvSpPr txBox="1"/>
      </xdr:nvSpPr>
      <xdr:spPr>
        <a:xfrm>
          <a:off x="1066800" y="13695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144,058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150690</xdr:rowOff>
    </xdr:from>
    <xdr:to>
      <xdr:col>7</xdr:col>
      <xdr:colOff>203200</xdr:colOff>
      <xdr:row>82</xdr:row>
      <xdr:rowOff>80840</xdr:rowOff>
    </xdr:to>
    <xdr:sp macro="" textlink="">
      <xdr:nvSpPr>
        <xdr:cNvPr id="213" name="円/楕円 212"/>
        <xdr:cNvSpPr/>
      </xdr:nvSpPr>
      <xdr:spPr>
        <a:xfrm>
          <a:off x="4902200" y="14038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122767</xdr:rowOff>
    </xdr:from>
    <xdr:ext cx="762000" cy="259045"/>
    <xdr:sp macro="" textlink="">
      <xdr:nvSpPr>
        <xdr:cNvPr id="214" name="人件費・物件費等の状況該当値テキスト"/>
        <xdr:cNvSpPr txBox="1"/>
      </xdr:nvSpPr>
      <xdr:spPr>
        <a:xfrm>
          <a:off x="5041900" y="14010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171,680</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171115</xdr:rowOff>
    </xdr:from>
    <xdr:to>
      <xdr:col>6</xdr:col>
      <xdr:colOff>50800</xdr:colOff>
      <xdr:row>82</xdr:row>
      <xdr:rowOff>101265</xdr:rowOff>
    </xdr:to>
    <xdr:sp macro="" textlink="">
      <xdr:nvSpPr>
        <xdr:cNvPr id="215" name="円/楕円 214"/>
        <xdr:cNvSpPr/>
      </xdr:nvSpPr>
      <xdr:spPr>
        <a:xfrm>
          <a:off x="4064000" y="14058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86042</xdr:rowOff>
    </xdr:from>
    <xdr:ext cx="736600" cy="259045"/>
    <xdr:sp macro="" textlink="">
      <xdr:nvSpPr>
        <xdr:cNvPr id="216" name="テキスト ボックス 215"/>
        <xdr:cNvSpPr txBox="1"/>
      </xdr:nvSpPr>
      <xdr:spPr>
        <a:xfrm>
          <a:off x="3733800" y="141449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176,759</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24130</xdr:rowOff>
    </xdr:from>
    <xdr:to>
      <xdr:col>4</xdr:col>
      <xdr:colOff>533400</xdr:colOff>
      <xdr:row>82</xdr:row>
      <xdr:rowOff>125730</xdr:rowOff>
    </xdr:to>
    <xdr:sp macro="" textlink="">
      <xdr:nvSpPr>
        <xdr:cNvPr id="217" name="円/楕円 216"/>
        <xdr:cNvSpPr/>
      </xdr:nvSpPr>
      <xdr:spPr>
        <a:xfrm>
          <a:off x="3175000" y="14083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110507</xdr:rowOff>
    </xdr:from>
    <xdr:ext cx="762000" cy="259045"/>
    <xdr:sp macro="" textlink="">
      <xdr:nvSpPr>
        <xdr:cNvPr id="218" name="テキスト ボックス 217"/>
        <xdr:cNvSpPr txBox="1"/>
      </xdr:nvSpPr>
      <xdr:spPr>
        <a:xfrm>
          <a:off x="2844800" y="14169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182,842</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144239</xdr:rowOff>
    </xdr:from>
    <xdr:to>
      <xdr:col>3</xdr:col>
      <xdr:colOff>330200</xdr:colOff>
      <xdr:row>82</xdr:row>
      <xdr:rowOff>74389</xdr:rowOff>
    </xdr:to>
    <xdr:sp macro="" textlink="">
      <xdr:nvSpPr>
        <xdr:cNvPr id="219" name="円/楕円 218"/>
        <xdr:cNvSpPr/>
      </xdr:nvSpPr>
      <xdr:spPr>
        <a:xfrm>
          <a:off x="2286000" y="14031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59166</xdr:rowOff>
    </xdr:from>
    <xdr:ext cx="762000" cy="259045"/>
    <xdr:sp macro="" textlink="">
      <xdr:nvSpPr>
        <xdr:cNvPr id="220" name="テキスト ボックス 219"/>
        <xdr:cNvSpPr txBox="1"/>
      </xdr:nvSpPr>
      <xdr:spPr>
        <a:xfrm>
          <a:off x="1955800" y="14118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170,076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114793</xdr:rowOff>
    </xdr:from>
    <xdr:to>
      <xdr:col>2</xdr:col>
      <xdr:colOff>127000</xdr:colOff>
      <xdr:row>82</xdr:row>
      <xdr:rowOff>44943</xdr:rowOff>
    </xdr:to>
    <xdr:sp macro="" textlink="">
      <xdr:nvSpPr>
        <xdr:cNvPr id="221" name="円/楕円 220"/>
        <xdr:cNvSpPr/>
      </xdr:nvSpPr>
      <xdr:spPr>
        <a:xfrm>
          <a:off x="1397000" y="14002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29720</xdr:rowOff>
    </xdr:from>
    <xdr:ext cx="762000" cy="259045"/>
    <xdr:sp macro="" textlink="">
      <xdr:nvSpPr>
        <xdr:cNvPr id="222" name="テキスト ボックス 221"/>
        <xdr:cNvSpPr txBox="1"/>
      </xdr:nvSpPr>
      <xdr:spPr>
        <a:xfrm>
          <a:off x="1066800" y="14088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162,754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59/62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が高いことについて、職員団体と共通の認識を持ち、国と同じ基準となるように職員団体と継続的に交渉を続けている。平成２５年４月１日よりワタリ制度の廃止及び昇給抑制を実施している。</a:t>
          </a:r>
        </a:p>
        <a:p>
          <a:r>
            <a:rPr kumimoji="1" lang="ja-JP" altLang="en-US" sz="1300">
              <a:latin typeface="ＭＳ Ｐゴシック"/>
            </a:rPr>
            <a:t>　数値目標は設定していないが、改善は不可欠であるため、人事評価制度の導入など給与体系を見直す必要がある。</a:t>
          </a:r>
          <a:endParaRPr kumimoji="1" lang="en-US" altLang="ja-JP" sz="1300">
            <a:latin typeface="ＭＳ Ｐゴシック"/>
          </a:endParaRPr>
        </a:p>
        <a:p>
          <a:r>
            <a:rPr kumimoji="1" lang="ja-JP" altLang="en-US" sz="1300">
              <a:latin typeface="ＭＳ Ｐゴシック"/>
            </a:rPr>
            <a:t>　今後も職員給の原則及び均衡の原則に照らし、給与適正化に向けて努力していきたい。</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8" name="直線コネクタ 237"/>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9" name="テキスト ボックス 238"/>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0" name="直線コネクタ 239"/>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1" name="テキスト ボックス 240"/>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2" name="直線コネクタ 241"/>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3" name="テキスト ボックス 242"/>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4" name="直線コネクタ 243"/>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5" name="テキスト ボックス 244"/>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6" name="直線コネクタ 245"/>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7" name="テキスト ボックス 246"/>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33866</xdr:rowOff>
    </xdr:from>
    <xdr:to>
      <xdr:col>24</xdr:col>
      <xdr:colOff>558800</xdr:colOff>
      <xdr:row>85</xdr:row>
      <xdr:rowOff>136313</xdr:rowOff>
    </xdr:to>
    <xdr:cxnSp macro="">
      <xdr:nvCxnSpPr>
        <xdr:cNvPr id="251" name="直線コネクタ 250"/>
        <xdr:cNvCxnSpPr/>
      </xdr:nvCxnSpPr>
      <xdr:spPr>
        <a:xfrm flipV="1">
          <a:off x="17018000" y="13921316"/>
          <a:ext cx="0" cy="7882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108390</xdr:rowOff>
    </xdr:from>
    <xdr:ext cx="762000" cy="259045"/>
    <xdr:sp macro="" textlink="">
      <xdr:nvSpPr>
        <xdr:cNvPr id="252" name="給与水準   （国との比較）最小値テキスト"/>
        <xdr:cNvSpPr txBox="1"/>
      </xdr:nvSpPr>
      <xdr:spPr>
        <a:xfrm>
          <a:off x="17106900" y="14681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85</xdr:row>
      <xdr:rowOff>136313</xdr:rowOff>
    </xdr:from>
    <xdr:to>
      <xdr:col>24</xdr:col>
      <xdr:colOff>647700</xdr:colOff>
      <xdr:row>85</xdr:row>
      <xdr:rowOff>136313</xdr:rowOff>
    </xdr:to>
    <xdr:cxnSp macro="">
      <xdr:nvCxnSpPr>
        <xdr:cNvPr id="253" name="直線コネクタ 252"/>
        <xdr:cNvCxnSpPr/>
      </xdr:nvCxnSpPr>
      <xdr:spPr>
        <a:xfrm>
          <a:off x="16929100" y="147095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120243</xdr:rowOff>
    </xdr:from>
    <xdr:ext cx="762000" cy="259045"/>
    <xdr:sp macro="" textlink="">
      <xdr:nvSpPr>
        <xdr:cNvPr id="254" name="給与水準   （国との比較）最大値テキスト"/>
        <xdr:cNvSpPr txBox="1"/>
      </xdr:nvSpPr>
      <xdr:spPr>
        <a:xfrm>
          <a:off x="17106900" y="1366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33866</xdr:rowOff>
    </xdr:from>
    <xdr:to>
      <xdr:col>24</xdr:col>
      <xdr:colOff>647700</xdr:colOff>
      <xdr:row>81</xdr:row>
      <xdr:rowOff>33866</xdr:rowOff>
    </xdr:to>
    <xdr:cxnSp macro="">
      <xdr:nvCxnSpPr>
        <xdr:cNvPr id="255" name="直線コネクタ 254"/>
        <xdr:cNvCxnSpPr/>
      </xdr:nvCxnSpPr>
      <xdr:spPr>
        <a:xfrm>
          <a:off x="16929100" y="13921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71966</xdr:rowOff>
    </xdr:from>
    <xdr:to>
      <xdr:col>24</xdr:col>
      <xdr:colOff>558800</xdr:colOff>
      <xdr:row>89</xdr:row>
      <xdr:rowOff>37677</xdr:rowOff>
    </xdr:to>
    <xdr:cxnSp macro="">
      <xdr:nvCxnSpPr>
        <xdr:cNvPr id="256" name="直線コネクタ 255"/>
        <xdr:cNvCxnSpPr/>
      </xdr:nvCxnSpPr>
      <xdr:spPr>
        <a:xfrm flipV="1">
          <a:off x="16179800" y="14645216"/>
          <a:ext cx="838200" cy="651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91034</xdr:rowOff>
    </xdr:from>
    <xdr:ext cx="762000" cy="259045"/>
    <xdr:sp macro="" textlink="">
      <xdr:nvSpPr>
        <xdr:cNvPr id="257" name="給与水準   （国との比較）平均値テキスト"/>
        <xdr:cNvSpPr txBox="1"/>
      </xdr:nvSpPr>
      <xdr:spPr>
        <a:xfrm>
          <a:off x="17106900" y="141499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74507</xdr:rowOff>
    </xdr:from>
    <xdr:to>
      <xdr:col>24</xdr:col>
      <xdr:colOff>609600</xdr:colOff>
      <xdr:row>84</xdr:row>
      <xdr:rowOff>4657</xdr:rowOff>
    </xdr:to>
    <xdr:sp macro="" textlink="">
      <xdr:nvSpPr>
        <xdr:cNvPr id="258" name="フローチャート : 判断 257"/>
        <xdr:cNvSpPr/>
      </xdr:nvSpPr>
      <xdr:spPr>
        <a:xfrm>
          <a:off x="16967200" y="1430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37677</xdr:rowOff>
    </xdr:from>
    <xdr:to>
      <xdr:col>23</xdr:col>
      <xdr:colOff>406400</xdr:colOff>
      <xdr:row>89</xdr:row>
      <xdr:rowOff>61807</xdr:rowOff>
    </xdr:to>
    <xdr:cxnSp macro="">
      <xdr:nvCxnSpPr>
        <xdr:cNvPr id="259" name="直線コネクタ 258"/>
        <xdr:cNvCxnSpPr/>
      </xdr:nvCxnSpPr>
      <xdr:spPr>
        <a:xfrm flipV="1">
          <a:off x="15290800" y="15296727"/>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24130</xdr:rowOff>
    </xdr:from>
    <xdr:to>
      <xdr:col>23</xdr:col>
      <xdr:colOff>457200</xdr:colOff>
      <xdr:row>87</xdr:row>
      <xdr:rowOff>125730</xdr:rowOff>
    </xdr:to>
    <xdr:sp macro="" textlink="">
      <xdr:nvSpPr>
        <xdr:cNvPr id="260" name="フローチャート : 判断 259"/>
        <xdr:cNvSpPr/>
      </xdr:nvSpPr>
      <xdr:spPr>
        <a:xfrm>
          <a:off x="16129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135907</xdr:rowOff>
    </xdr:from>
    <xdr:ext cx="736600" cy="259045"/>
    <xdr:sp macro="" textlink="">
      <xdr:nvSpPr>
        <xdr:cNvPr id="261" name="テキスト ボックス 260"/>
        <xdr:cNvSpPr txBox="1"/>
      </xdr:nvSpPr>
      <xdr:spPr>
        <a:xfrm>
          <a:off x="15798800" y="14709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88054</xdr:rowOff>
    </xdr:from>
    <xdr:to>
      <xdr:col>22</xdr:col>
      <xdr:colOff>203200</xdr:colOff>
      <xdr:row>89</xdr:row>
      <xdr:rowOff>61807</xdr:rowOff>
    </xdr:to>
    <xdr:cxnSp macro="">
      <xdr:nvCxnSpPr>
        <xdr:cNvPr id="262" name="直線コネクタ 261"/>
        <xdr:cNvCxnSpPr/>
      </xdr:nvCxnSpPr>
      <xdr:spPr>
        <a:xfrm>
          <a:off x="14401800" y="14661304"/>
          <a:ext cx="889000" cy="65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24130</xdr:rowOff>
    </xdr:from>
    <xdr:to>
      <xdr:col>22</xdr:col>
      <xdr:colOff>254000</xdr:colOff>
      <xdr:row>87</xdr:row>
      <xdr:rowOff>125730</xdr:rowOff>
    </xdr:to>
    <xdr:sp macro="" textlink="">
      <xdr:nvSpPr>
        <xdr:cNvPr id="263" name="フローチャート : 判断 262"/>
        <xdr:cNvSpPr/>
      </xdr:nvSpPr>
      <xdr:spPr>
        <a:xfrm>
          <a:off x="15240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135907</xdr:rowOff>
    </xdr:from>
    <xdr:ext cx="762000" cy="259045"/>
    <xdr:sp macro="" textlink="">
      <xdr:nvSpPr>
        <xdr:cNvPr id="264" name="テキスト ボックス 263"/>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71966</xdr:rowOff>
    </xdr:from>
    <xdr:to>
      <xdr:col>21</xdr:col>
      <xdr:colOff>0</xdr:colOff>
      <xdr:row>85</xdr:row>
      <xdr:rowOff>88054</xdr:rowOff>
    </xdr:to>
    <xdr:cxnSp macro="">
      <xdr:nvCxnSpPr>
        <xdr:cNvPr id="265" name="直線コネクタ 264"/>
        <xdr:cNvCxnSpPr/>
      </xdr:nvCxnSpPr>
      <xdr:spPr>
        <a:xfrm>
          <a:off x="13512800" y="14645216"/>
          <a:ext cx="889000" cy="1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10161</xdr:rowOff>
    </xdr:from>
    <xdr:to>
      <xdr:col>21</xdr:col>
      <xdr:colOff>50800</xdr:colOff>
      <xdr:row>83</xdr:row>
      <xdr:rowOff>111761</xdr:rowOff>
    </xdr:to>
    <xdr:sp macro="" textlink="">
      <xdr:nvSpPr>
        <xdr:cNvPr id="266" name="フローチャート : 判断 265"/>
        <xdr:cNvSpPr/>
      </xdr:nvSpPr>
      <xdr:spPr>
        <a:xfrm>
          <a:off x="14351000" y="14240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121938</xdr:rowOff>
    </xdr:from>
    <xdr:ext cx="762000" cy="259045"/>
    <xdr:sp macro="" textlink="">
      <xdr:nvSpPr>
        <xdr:cNvPr id="267" name="テキスト ボックス 266"/>
        <xdr:cNvSpPr txBox="1"/>
      </xdr:nvSpPr>
      <xdr:spPr>
        <a:xfrm>
          <a:off x="14020800" y="14009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2116</xdr:rowOff>
    </xdr:from>
    <xdr:to>
      <xdr:col>19</xdr:col>
      <xdr:colOff>533400</xdr:colOff>
      <xdr:row>83</xdr:row>
      <xdr:rowOff>103716</xdr:rowOff>
    </xdr:to>
    <xdr:sp macro="" textlink="">
      <xdr:nvSpPr>
        <xdr:cNvPr id="268" name="フローチャート : 判断 267"/>
        <xdr:cNvSpPr/>
      </xdr:nvSpPr>
      <xdr:spPr>
        <a:xfrm>
          <a:off x="13462000" y="14232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113893</xdr:rowOff>
    </xdr:from>
    <xdr:ext cx="762000" cy="259045"/>
    <xdr:sp macro="" textlink="">
      <xdr:nvSpPr>
        <xdr:cNvPr id="269" name="テキスト ボックス 268"/>
        <xdr:cNvSpPr txBox="1"/>
      </xdr:nvSpPr>
      <xdr:spPr>
        <a:xfrm>
          <a:off x="13131800" y="14001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21166</xdr:rowOff>
    </xdr:from>
    <xdr:to>
      <xdr:col>24</xdr:col>
      <xdr:colOff>609600</xdr:colOff>
      <xdr:row>85</xdr:row>
      <xdr:rowOff>122766</xdr:rowOff>
    </xdr:to>
    <xdr:sp macro="" textlink="">
      <xdr:nvSpPr>
        <xdr:cNvPr id="275" name="円/楕円 274"/>
        <xdr:cNvSpPr/>
      </xdr:nvSpPr>
      <xdr:spPr>
        <a:xfrm>
          <a:off x="169672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88493</xdr:rowOff>
    </xdr:from>
    <xdr:ext cx="762000" cy="259045"/>
    <xdr:sp macro="" textlink="">
      <xdr:nvSpPr>
        <xdr:cNvPr id="276" name="給与水準   （国との比較）該当値テキスト"/>
        <xdr:cNvSpPr txBox="1"/>
      </xdr:nvSpPr>
      <xdr:spPr>
        <a:xfrm>
          <a:off x="17106900" y="14490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100.5</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158327</xdr:rowOff>
    </xdr:from>
    <xdr:to>
      <xdr:col>23</xdr:col>
      <xdr:colOff>457200</xdr:colOff>
      <xdr:row>89</xdr:row>
      <xdr:rowOff>88477</xdr:rowOff>
    </xdr:to>
    <xdr:sp macro="" textlink="">
      <xdr:nvSpPr>
        <xdr:cNvPr id="277" name="円/楕円 276"/>
        <xdr:cNvSpPr/>
      </xdr:nvSpPr>
      <xdr:spPr>
        <a:xfrm>
          <a:off x="16129000" y="15245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73254</xdr:rowOff>
    </xdr:from>
    <xdr:ext cx="736600" cy="259045"/>
    <xdr:sp macro="" textlink="">
      <xdr:nvSpPr>
        <xdr:cNvPr id="278" name="テキスト ボックス 277"/>
        <xdr:cNvSpPr txBox="1"/>
      </xdr:nvSpPr>
      <xdr:spPr>
        <a:xfrm>
          <a:off x="15798800" y="153323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108.6</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11007</xdr:rowOff>
    </xdr:from>
    <xdr:to>
      <xdr:col>22</xdr:col>
      <xdr:colOff>254000</xdr:colOff>
      <xdr:row>89</xdr:row>
      <xdr:rowOff>112607</xdr:rowOff>
    </xdr:to>
    <xdr:sp macro="" textlink="">
      <xdr:nvSpPr>
        <xdr:cNvPr id="279" name="円/楕円 278"/>
        <xdr:cNvSpPr/>
      </xdr:nvSpPr>
      <xdr:spPr>
        <a:xfrm>
          <a:off x="15240000" y="1527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97384</xdr:rowOff>
    </xdr:from>
    <xdr:ext cx="762000" cy="259045"/>
    <xdr:sp macro="" textlink="">
      <xdr:nvSpPr>
        <xdr:cNvPr id="280" name="テキスト ボックス 279"/>
        <xdr:cNvSpPr txBox="1"/>
      </xdr:nvSpPr>
      <xdr:spPr>
        <a:xfrm>
          <a:off x="14909800" y="15356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108.9</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37254</xdr:rowOff>
    </xdr:from>
    <xdr:to>
      <xdr:col>21</xdr:col>
      <xdr:colOff>50800</xdr:colOff>
      <xdr:row>85</xdr:row>
      <xdr:rowOff>138854</xdr:rowOff>
    </xdr:to>
    <xdr:sp macro="" textlink="">
      <xdr:nvSpPr>
        <xdr:cNvPr id="281" name="円/楕円 280"/>
        <xdr:cNvSpPr/>
      </xdr:nvSpPr>
      <xdr:spPr>
        <a:xfrm>
          <a:off x="14351000" y="1461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123631</xdr:rowOff>
    </xdr:from>
    <xdr:ext cx="762000" cy="259045"/>
    <xdr:sp macro="" textlink="">
      <xdr:nvSpPr>
        <xdr:cNvPr id="282" name="テキスト ボックス 281"/>
        <xdr:cNvSpPr txBox="1"/>
      </xdr:nvSpPr>
      <xdr:spPr>
        <a:xfrm>
          <a:off x="14020800" y="1469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100.7</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21166</xdr:rowOff>
    </xdr:from>
    <xdr:to>
      <xdr:col>19</xdr:col>
      <xdr:colOff>533400</xdr:colOff>
      <xdr:row>85</xdr:row>
      <xdr:rowOff>122766</xdr:rowOff>
    </xdr:to>
    <xdr:sp macro="" textlink="">
      <xdr:nvSpPr>
        <xdr:cNvPr id="283" name="円/楕円 282"/>
        <xdr:cNvSpPr/>
      </xdr:nvSpPr>
      <xdr:spPr>
        <a:xfrm>
          <a:off x="134620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107543</xdr:rowOff>
    </xdr:from>
    <xdr:ext cx="762000" cy="259045"/>
    <xdr:sp macro="" textlink="">
      <xdr:nvSpPr>
        <xdr:cNvPr id="284" name="テキスト ボックス 283"/>
        <xdr:cNvSpPr txBox="1"/>
      </xdr:nvSpPr>
      <xdr:spPr>
        <a:xfrm>
          <a:off x="13131800" y="1468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6" name="テキスト ボックス 28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7" name="テキスト ボックス 28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[11.42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52/62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１９年度定員管理計画を策定し、民間委託や退職者の不補充等を、継続的に実施し、職員数の削減に努めてきた。現業職の撤廃の実施や、ほぼ全ての施設において指定管理者制度の活用による民間委託を実現してきたが、なお平均より高い状態である。また、本市の地域が広域であるため、単独で消防本部を組織している現状であることも一因となっている。</a:t>
          </a:r>
        </a:p>
        <a:p>
          <a:r>
            <a:rPr kumimoji="1" lang="ja-JP" altLang="en-US" sz="1300">
              <a:latin typeface="ＭＳ Ｐゴシック"/>
            </a:rPr>
            <a:t>　今後も、消防広域化の検討にも着手するなど、更なる職員数の削減の余地があるか検討を重ねる必要がある。</a:t>
          </a: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301" name="直線コネクタ 300"/>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2" name="テキスト ボックス 301"/>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3" name="直線コネクタ 302"/>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4" name="テキスト ボックス 303"/>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5" name="直線コネクタ 304"/>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6" name="テキスト ボックス 305"/>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7" name="直線コネクタ 306"/>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8" name="テキスト ボックス 307"/>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9" name="直線コネクタ 308"/>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10" name="テキスト ボックス 309"/>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11" name="直線コネクタ 310"/>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2" name="テキスト ボックス 311"/>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3" name="直線コネクタ 312"/>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4" name="テキスト ボックス 313"/>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87788</xdr:rowOff>
    </xdr:from>
    <xdr:to>
      <xdr:col>24</xdr:col>
      <xdr:colOff>558800</xdr:colOff>
      <xdr:row>67</xdr:row>
      <xdr:rowOff>21193</xdr:rowOff>
    </xdr:to>
    <xdr:cxnSp macro="">
      <xdr:nvCxnSpPr>
        <xdr:cNvPr id="318" name="直線コネクタ 317"/>
        <xdr:cNvCxnSpPr/>
      </xdr:nvCxnSpPr>
      <xdr:spPr>
        <a:xfrm flipV="1">
          <a:off x="17018000" y="10031888"/>
          <a:ext cx="0" cy="14764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164720</xdr:rowOff>
    </xdr:from>
    <xdr:ext cx="762000" cy="259045"/>
    <xdr:sp macro="" textlink="">
      <xdr:nvSpPr>
        <xdr:cNvPr id="319" name="定員管理の状況最小値テキスト"/>
        <xdr:cNvSpPr txBox="1"/>
      </xdr:nvSpPr>
      <xdr:spPr>
        <a:xfrm>
          <a:off x="17106900" y="11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14.73</a:t>
          </a:r>
          <a:endParaRPr kumimoji="1" lang="ja-JP" altLang="en-US" sz="1000" b="1">
            <a:latin typeface="ＭＳ Ｐゴシック"/>
          </a:endParaRPr>
        </a:p>
      </xdr:txBody>
    </xdr:sp>
    <xdr:clientData/>
  </xdr:oneCellAnchor>
  <xdr:twoCellAnchor>
    <xdr:from>
      <xdr:col>24</xdr:col>
      <xdr:colOff>469900</xdr:colOff>
      <xdr:row>67</xdr:row>
      <xdr:rowOff>21193</xdr:rowOff>
    </xdr:from>
    <xdr:to>
      <xdr:col>24</xdr:col>
      <xdr:colOff>647700</xdr:colOff>
      <xdr:row>67</xdr:row>
      <xdr:rowOff>21193</xdr:rowOff>
    </xdr:to>
    <xdr:cxnSp macro="">
      <xdr:nvCxnSpPr>
        <xdr:cNvPr id="320" name="直線コネクタ 319"/>
        <xdr:cNvCxnSpPr/>
      </xdr:nvCxnSpPr>
      <xdr:spPr>
        <a:xfrm>
          <a:off x="16929100" y="1150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2715</xdr:rowOff>
    </xdr:from>
    <xdr:ext cx="762000" cy="259045"/>
    <xdr:sp macro="" textlink="">
      <xdr:nvSpPr>
        <xdr:cNvPr id="321" name="定員管理の状況最大値テキスト"/>
        <xdr:cNvSpPr txBox="1"/>
      </xdr:nvSpPr>
      <xdr:spPr>
        <a:xfrm>
          <a:off x="17106900" y="9775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4.94</a:t>
          </a:r>
          <a:endParaRPr kumimoji="1" lang="ja-JP" altLang="en-US" sz="1000" b="1">
            <a:latin typeface="ＭＳ Ｐゴシック"/>
          </a:endParaRPr>
        </a:p>
      </xdr:txBody>
    </xdr:sp>
    <xdr:clientData/>
  </xdr:oneCellAnchor>
  <xdr:twoCellAnchor>
    <xdr:from>
      <xdr:col>24</xdr:col>
      <xdr:colOff>469900</xdr:colOff>
      <xdr:row>58</xdr:row>
      <xdr:rowOff>87788</xdr:rowOff>
    </xdr:from>
    <xdr:to>
      <xdr:col>24</xdr:col>
      <xdr:colOff>647700</xdr:colOff>
      <xdr:row>58</xdr:row>
      <xdr:rowOff>87788</xdr:rowOff>
    </xdr:to>
    <xdr:cxnSp macro="">
      <xdr:nvCxnSpPr>
        <xdr:cNvPr id="322" name="直線コネクタ 321"/>
        <xdr:cNvCxnSpPr/>
      </xdr:nvCxnSpPr>
      <xdr:spPr>
        <a:xfrm>
          <a:off x="16929100" y="10031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36354</xdr:rowOff>
    </xdr:from>
    <xdr:to>
      <xdr:col>24</xdr:col>
      <xdr:colOff>558800</xdr:colOff>
      <xdr:row>64</xdr:row>
      <xdr:rowOff>58975</xdr:rowOff>
    </xdr:to>
    <xdr:cxnSp macro="">
      <xdr:nvCxnSpPr>
        <xdr:cNvPr id="323" name="直線コネクタ 322"/>
        <xdr:cNvCxnSpPr/>
      </xdr:nvCxnSpPr>
      <xdr:spPr>
        <a:xfrm flipV="1">
          <a:off x="16179800" y="11009154"/>
          <a:ext cx="838200" cy="22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160514</xdr:rowOff>
    </xdr:from>
    <xdr:ext cx="762000" cy="259045"/>
    <xdr:sp macro="" textlink="">
      <xdr:nvSpPr>
        <xdr:cNvPr id="324" name="定員管理の状況平均値テキスト"/>
        <xdr:cNvSpPr txBox="1"/>
      </xdr:nvSpPr>
      <xdr:spPr>
        <a:xfrm>
          <a:off x="17106900" y="10447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143987</xdr:rowOff>
    </xdr:from>
    <xdr:to>
      <xdr:col>24</xdr:col>
      <xdr:colOff>609600</xdr:colOff>
      <xdr:row>62</xdr:row>
      <xdr:rowOff>74137</xdr:rowOff>
    </xdr:to>
    <xdr:sp macro="" textlink="">
      <xdr:nvSpPr>
        <xdr:cNvPr id="325" name="フローチャート : 判断 324"/>
        <xdr:cNvSpPr/>
      </xdr:nvSpPr>
      <xdr:spPr>
        <a:xfrm>
          <a:off x="16967200" y="10602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58975</xdr:rowOff>
    </xdr:from>
    <xdr:to>
      <xdr:col>23</xdr:col>
      <xdr:colOff>406400</xdr:colOff>
      <xdr:row>64</xdr:row>
      <xdr:rowOff>68025</xdr:rowOff>
    </xdr:to>
    <xdr:cxnSp macro="">
      <xdr:nvCxnSpPr>
        <xdr:cNvPr id="326" name="直線コネクタ 325"/>
        <xdr:cNvCxnSpPr/>
      </xdr:nvCxnSpPr>
      <xdr:spPr>
        <a:xfrm flipV="1">
          <a:off x="15290800" y="11031775"/>
          <a:ext cx="889000" cy="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154543</xdr:rowOff>
    </xdr:from>
    <xdr:to>
      <xdr:col>23</xdr:col>
      <xdr:colOff>457200</xdr:colOff>
      <xdr:row>62</xdr:row>
      <xdr:rowOff>84693</xdr:rowOff>
    </xdr:to>
    <xdr:sp macro="" textlink="">
      <xdr:nvSpPr>
        <xdr:cNvPr id="327" name="フローチャート : 判断 326"/>
        <xdr:cNvSpPr/>
      </xdr:nvSpPr>
      <xdr:spPr>
        <a:xfrm>
          <a:off x="161290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94870</xdr:rowOff>
    </xdr:from>
    <xdr:ext cx="736600" cy="259045"/>
    <xdr:sp macro="" textlink="">
      <xdr:nvSpPr>
        <xdr:cNvPr id="328" name="テキスト ボックス 327"/>
        <xdr:cNvSpPr txBox="1"/>
      </xdr:nvSpPr>
      <xdr:spPr>
        <a:xfrm>
          <a:off x="15798800" y="103818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54451</xdr:rowOff>
    </xdr:from>
    <xdr:to>
      <xdr:col>22</xdr:col>
      <xdr:colOff>203200</xdr:colOff>
      <xdr:row>64</xdr:row>
      <xdr:rowOff>68025</xdr:rowOff>
    </xdr:to>
    <xdr:cxnSp macro="">
      <xdr:nvCxnSpPr>
        <xdr:cNvPr id="329" name="直線コネクタ 328"/>
        <xdr:cNvCxnSpPr/>
      </xdr:nvCxnSpPr>
      <xdr:spPr>
        <a:xfrm>
          <a:off x="14401800" y="11027251"/>
          <a:ext cx="889000" cy="13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4207</xdr:rowOff>
    </xdr:from>
    <xdr:to>
      <xdr:col>22</xdr:col>
      <xdr:colOff>254000</xdr:colOff>
      <xdr:row>62</xdr:row>
      <xdr:rowOff>105807</xdr:rowOff>
    </xdr:to>
    <xdr:sp macro="" textlink="">
      <xdr:nvSpPr>
        <xdr:cNvPr id="330" name="フローチャート : 判断 329"/>
        <xdr:cNvSpPr/>
      </xdr:nvSpPr>
      <xdr:spPr>
        <a:xfrm>
          <a:off x="15240000" y="1063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115984</xdr:rowOff>
    </xdr:from>
    <xdr:ext cx="762000" cy="259045"/>
    <xdr:sp macro="" textlink="">
      <xdr:nvSpPr>
        <xdr:cNvPr id="331" name="テキスト ボックス 330"/>
        <xdr:cNvSpPr txBox="1"/>
      </xdr:nvSpPr>
      <xdr:spPr>
        <a:xfrm>
          <a:off x="14909800" y="10402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40878</xdr:rowOff>
    </xdr:from>
    <xdr:to>
      <xdr:col>21</xdr:col>
      <xdr:colOff>0</xdr:colOff>
      <xdr:row>64</xdr:row>
      <xdr:rowOff>54451</xdr:rowOff>
    </xdr:to>
    <xdr:cxnSp macro="">
      <xdr:nvCxnSpPr>
        <xdr:cNvPr id="332" name="直線コネクタ 331"/>
        <xdr:cNvCxnSpPr/>
      </xdr:nvCxnSpPr>
      <xdr:spPr>
        <a:xfrm>
          <a:off x="13512800" y="11013678"/>
          <a:ext cx="889000" cy="13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76597</xdr:rowOff>
    </xdr:from>
    <xdr:to>
      <xdr:col>21</xdr:col>
      <xdr:colOff>50800</xdr:colOff>
      <xdr:row>63</xdr:row>
      <xdr:rowOff>6747</xdr:rowOff>
    </xdr:to>
    <xdr:sp macro="" textlink="">
      <xdr:nvSpPr>
        <xdr:cNvPr id="333" name="フローチャート : 判断 332"/>
        <xdr:cNvSpPr/>
      </xdr:nvSpPr>
      <xdr:spPr>
        <a:xfrm>
          <a:off x="14351000" y="10706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16924</xdr:rowOff>
    </xdr:from>
    <xdr:ext cx="762000" cy="259045"/>
    <xdr:sp macro="" textlink="">
      <xdr:nvSpPr>
        <xdr:cNvPr id="334" name="テキスト ボックス 333"/>
        <xdr:cNvSpPr txBox="1"/>
      </xdr:nvSpPr>
      <xdr:spPr>
        <a:xfrm>
          <a:off x="14020800" y="10475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90170</xdr:rowOff>
    </xdr:from>
    <xdr:to>
      <xdr:col>19</xdr:col>
      <xdr:colOff>533400</xdr:colOff>
      <xdr:row>63</xdr:row>
      <xdr:rowOff>20320</xdr:rowOff>
    </xdr:to>
    <xdr:sp macro="" textlink="">
      <xdr:nvSpPr>
        <xdr:cNvPr id="335" name="フローチャート : 判断 334"/>
        <xdr:cNvSpPr/>
      </xdr:nvSpPr>
      <xdr:spPr>
        <a:xfrm>
          <a:off x="13462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30497</xdr:rowOff>
    </xdr:from>
    <xdr:ext cx="762000" cy="259045"/>
    <xdr:sp macro="" textlink="">
      <xdr:nvSpPr>
        <xdr:cNvPr id="336" name="テキスト ボックス 335"/>
        <xdr:cNvSpPr txBox="1"/>
      </xdr:nvSpPr>
      <xdr:spPr>
        <a:xfrm>
          <a:off x="13131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63</xdr:row>
      <xdr:rowOff>157004</xdr:rowOff>
    </xdr:from>
    <xdr:to>
      <xdr:col>24</xdr:col>
      <xdr:colOff>609600</xdr:colOff>
      <xdr:row>64</xdr:row>
      <xdr:rowOff>87154</xdr:rowOff>
    </xdr:to>
    <xdr:sp macro="" textlink="">
      <xdr:nvSpPr>
        <xdr:cNvPr id="342" name="円/楕円 341"/>
        <xdr:cNvSpPr/>
      </xdr:nvSpPr>
      <xdr:spPr>
        <a:xfrm>
          <a:off x="16967200" y="10958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129081</xdr:rowOff>
    </xdr:from>
    <xdr:ext cx="762000" cy="259045"/>
    <xdr:sp macro="" textlink="">
      <xdr:nvSpPr>
        <xdr:cNvPr id="343" name="定員管理の状況該当値テキスト"/>
        <xdr:cNvSpPr txBox="1"/>
      </xdr:nvSpPr>
      <xdr:spPr>
        <a:xfrm>
          <a:off x="17106900" y="10930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11.42</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8175</xdr:rowOff>
    </xdr:from>
    <xdr:to>
      <xdr:col>23</xdr:col>
      <xdr:colOff>457200</xdr:colOff>
      <xdr:row>64</xdr:row>
      <xdr:rowOff>109775</xdr:rowOff>
    </xdr:to>
    <xdr:sp macro="" textlink="">
      <xdr:nvSpPr>
        <xdr:cNvPr id="344" name="円/楕円 343"/>
        <xdr:cNvSpPr/>
      </xdr:nvSpPr>
      <xdr:spPr>
        <a:xfrm>
          <a:off x="16129000" y="10980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94552</xdr:rowOff>
    </xdr:from>
    <xdr:ext cx="736600" cy="259045"/>
    <xdr:sp macro="" textlink="">
      <xdr:nvSpPr>
        <xdr:cNvPr id="345" name="テキスト ボックス 344"/>
        <xdr:cNvSpPr txBox="1"/>
      </xdr:nvSpPr>
      <xdr:spPr>
        <a:xfrm>
          <a:off x="15798800" y="110673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11.57</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17225</xdr:rowOff>
    </xdr:from>
    <xdr:to>
      <xdr:col>22</xdr:col>
      <xdr:colOff>254000</xdr:colOff>
      <xdr:row>64</xdr:row>
      <xdr:rowOff>118825</xdr:rowOff>
    </xdr:to>
    <xdr:sp macro="" textlink="">
      <xdr:nvSpPr>
        <xdr:cNvPr id="346" name="円/楕円 345"/>
        <xdr:cNvSpPr/>
      </xdr:nvSpPr>
      <xdr:spPr>
        <a:xfrm>
          <a:off x="15240000" y="10990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103602</xdr:rowOff>
    </xdr:from>
    <xdr:ext cx="762000" cy="259045"/>
    <xdr:sp macro="" textlink="">
      <xdr:nvSpPr>
        <xdr:cNvPr id="347" name="テキスト ボックス 346"/>
        <xdr:cNvSpPr txBox="1"/>
      </xdr:nvSpPr>
      <xdr:spPr>
        <a:xfrm>
          <a:off x="14909800" y="11076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11.63</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3651</xdr:rowOff>
    </xdr:from>
    <xdr:to>
      <xdr:col>21</xdr:col>
      <xdr:colOff>50800</xdr:colOff>
      <xdr:row>64</xdr:row>
      <xdr:rowOff>105251</xdr:rowOff>
    </xdr:to>
    <xdr:sp macro="" textlink="">
      <xdr:nvSpPr>
        <xdr:cNvPr id="348" name="円/楕円 347"/>
        <xdr:cNvSpPr/>
      </xdr:nvSpPr>
      <xdr:spPr>
        <a:xfrm>
          <a:off x="14351000" y="10976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90028</xdr:rowOff>
    </xdr:from>
    <xdr:ext cx="762000" cy="259045"/>
    <xdr:sp macro="" textlink="">
      <xdr:nvSpPr>
        <xdr:cNvPr id="349" name="テキスト ボックス 348"/>
        <xdr:cNvSpPr txBox="1"/>
      </xdr:nvSpPr>
      <xdr:spPr>
        <a:xfrm>
          <a:off x="14020800" y="11062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11.54</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161528</xdr:rowOff>
    </xdr:from>
    <xdr:to>
      <xdr:col>19</xdr:col>
      <xdr:colOff>533400</xdr:colOff>
      <xdr:row>64</xdr:row>
      <xdr:rowOff>91678</xdr:rowOff>
    </xdr:to>
    <xdr:sp macro="" textlink="">
      <xdr:nvSpPr>
        <xdr:cNvPr id="350" name="円/楕円 349"/>
        <xdr:cNvSpPr/>
      </xdr:nvSpPr>
      <xdr:spPr>
        <a:xfrm>
          <a:off x="13462000" y="10962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76455</xdr:rowOff>
    </xdr:from>
    <xdr:ext cx="762000" cy="259045"/>
    <xdr:sp macro="" textlink="">
      <xdr:nvSpPr>
        <xdr:cNvPr id="351" name="テキスト ボックス 350"/>
        <xdr:cNvSpPr txBox="1"/>
      </xdr:nvSpPr>
      <xdr:spPr>
        <a:xfrm>
          <a:off x="13131800" y="1104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3" name="テキスト ボックス 35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4" name="テキスト ボックス 35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実質公債費比率については市債発行額の抑制により年々低下を続けており、平成２４年度と比較して</a:t>
          </a:r>
          <a:r>
            <a:rPr kumimoji="1" lang="en-US" altLang="ja-JP" sz="1300">
              <a:latin typeface="ＭＳ Ｐゴシック"/>
            </a:rPr>
            <a:t>1.6</a:t>
          </a:r>
          <a:r>
            <a:rPr kumimoji="1" lang="ja-JP" altLang="en-US" sz="1300">
              <a:latin typeface="ＭＳ Ｐゴシック"/>
            </a:rPr>
            <a:t>ポイントの改善がみられる。数値目標は設定していないが、今後も市債発行の抑制を継続し、さらなる改善を目指すものである。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7" name="テキスト ボックス 376"/>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46143</xdr:rowOff>
    </xdr:from>
    <xdr:to>
      <xdr:col>24</xdr:col>
      <xdr:colOff>558800</xdr:colOff>
      <xdr:row>44</xdr:row>
      <xdr:rowOff>116840</xdr:rowOff>
    </xdr:to>
    <xdr:cxnSp macro="">
      <xdr:nvCxnSpPr>
        <xdr:cNvPr id="380" name="直線コネクタ 379"/>
        <xdr:cNvCxnSpPr/>
      </xdr:nvCxnSpPr>
      <xdr:spPr>
        <a:xfrm flipV="1">
          <a:off x="17018000" y="6389793"/>
          <a:ext cx="0" cy="127084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88917</xdr:rowOff>
    </xdr:from>
    <xdr:ext cx="762000" cy="259045"/>
    <xdr:sp macro="" textlink="">
      <xdr:nvSpPr>
        <xdr:cNvPr id="381" name="公債費負担の状況最小値テキスト"/>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116840</xdr:rowOff>
    </xdr:from>
    <xdr:to>
      <xdr:col>24</xdr:col>
      <xdr:colOff>647700</xdr:colOff>
      <xdr:row>44</xdr:row>
      <xdr:rowOff>116840</xdr:rowOff>
    </xdr:to>
    <xdr:cxnSp macro="">
      <xdr:nvCxnSpPr>
        <xdr:cNvPr id="382" name="直線コネクタ 381"/>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132520</xdr:rowOff>
    </xdr:from>
    <xdr:ext cx="762000" cy="259045"/>
    <xdr:sp macro="" textlink="">
      <xdr:nvSpPr>
        <xdr:cNvPr id="383" name="公債費負担の状況最大値テキスト"/>
        <xdr:cNvSpPr txBox="1"/>
      </xdr:nvSpPr>
      <xdr:spPr>
        <a:xfrm>
          <a:off x="17106900" y="6133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24</xdr:col>
      <xdr:colOff>469900</xdr:colOff>
      <xdr:row>37</xdr:row>
      <xdr:rowOff>46143</xdr:rowOff>
    </xdr:from>
    <xdr:to>
      <xdr:col>24</xdr:col>
      <xdr:colOff>647700</xdr:colOff>
      <xdr:row>37</xdr:row>
      <xdr:rowOff>46143</xdr:rowOff>
    </xdr:to>
    <xdr:cxnSp macro="">
      <xdr:nvCxnSpPr>
        <xdr:cNvPr id="384" name="直線コネクタ 383"/>
        <xdr:cNvCxnSpPr/>
      </xdr:nvCxnSpPr>
      <xdr:spPr>
        <a:xfrm>
          <a:off x="16929100" y="63897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145627</xdr:rowOff>
    </xdr:from>
    <xdr:to>
      <xdr:col>24</xdr:col>
      <xdr:colOff>558800</xdr:colOff>
      <xdr:row>40</xdr:row>
      <xdr:rowOff>102870</xdr:rowOff>
    </xdr:to>
    <xdr:cxnSp macro="">
      <xdr:nvCxnSpPr>
        <xdr:cNvPr id="385" name="直線コネクタ 384"/>
        <xdr:cNvCxnSpPr/>
      </xdr:nvCxnSpPr>
      <xdr:spPr>
        <a:xfrm flipV="1">
          <a:off x="16179800" y="6832177"/>
          <a:ext cx="8382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168927</xdr:rowOff>
    </xdr:from>
    <xdr:ext cx="762000" cy="259045"/>
    <xdr:sp macro="" textlink="">
      <xdr:nvSpPr>
        <xdr:cNvPr id="386" name="公債費負担の状況平均値テキスト"/>
        <xdr:cNvSpPr txBox="1"/>
      </xdr:nvSpPr>
      <xdr:spPr>
        <a:xfrm>
          <a:off x="17106900" y="7026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25400</xdr:rowOff>
    </xdr:from>
    <xdr:to>
      <xdr:col>24</xdr:col>
      <xdr:colOff>609600</xdr:colOff>
      <xdr:row>41</xdr:row>
      <xdr:rowOff>127000</xdr:rowOff>
    </xdr:to>
    <xdr:sp macro="" textlink="">
      <xdr:nvSpPr>
        <xdr:cNvPr id="387" name="フローチャート : 判断 386"/>
        <xdr:cNvSpPr/>
      </xdr:nvSpPr>
      <xdr:spPr>
        <a:xfrm>
          <a:off x="16967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102870</xdr:rowOff>
    </xdr:from>
    <xdr:to>
      <xdr:col>23</xdr:col>
      <xdr:colOff>406400</xdr:colOff>
      <xdr:row>41</xdr:row>
      <xdr:rowOff>60113</xdr:rowOff>
    </xdr:to>
    <xdr:cxnSp macro="">
      <xdr:nvCxnSpPr>
        <xdr:cNvPr id="388" name="直線コネクタ 387"/>
        <xdr:cNvCxnSpPr/>
      </xdr:nvCxnSpPr>
      <xdr:spPr>
        <a:xfrm flipV="1">
          <a:off x="15290800" y="6960870"/>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97790</xdr:rowOff>
    </xdr:from>
    <xdr:to>
      <xdr:col>23</xdr:col>
      <xdr:colOff>457200</xdr:colOff>
      <xdr:row>42</xdr:row>
      <xdr:rowOff>27940</xdr:rowOff>
    </xdr:to>
    <xdr:sp macro="" textlink="">
      <xdr:nvSpPr>
        <xdr:cNvPr id="389" name="フローチャート : 判断 388"/>
        <xdr:cNvSpPr/>
      </xdr:nvSpPr>
      <xdr:spPr>
        <a:xfrm>
          <a:off x="16129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12717</xdr:rowOff>
    </xdr:from>
    <xdr:ext cx="736600" cy="259045"/>
    <xdr:sp macro="" textlink="">
      <xdr:nvSpPr>
        <xdr:cNvPr id="390" name="テキスト ボックス 389"/>
        <xdr:cNvSpPr txBox="1"/>
      </xdr:nvSpPr>
      <xdr:spPr>
        <a:xfrm>
          <a:off x="15798800" y="7213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60113</xdr:rowOff>
    </xdr:from>
    <xdr:to>
      <xdr:col>22</xdr:col>
      <xdr:colOff>203200</xdr:colOff>
      <xdr:row>41</xdr:row>
      <xdr:rowOff>148590</xdr:rowOff>
    </xdr:to>
    <xdr:cxnSp macro="">
      <xdr:nvCxnSpPr>
        <xdr:cNvPr id="391" name="直線コネクタ 390"/>
        <xdr:cNvCxnSpPr/>
      </xdr:nvCxnSpPr>
      <xdr:spPr>
        <a:xfrm flipV="1">
          <a:off x="14401800" y="7089563"/>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14817</xdr:rowOff>
    </xdr:from>
    <xdr:to>
      <xdr:col>22</xdr:col>
      <xdr:colOff>254000</xdr:colOff>
      <xdr:row>42</xdr:row>
      <xdr:rowOff>116417</xdr:rowOff>
    </xdr:to>
    <xdr:sp macro="" textlink="">
      <xdr:nvSpPr>
        <xdr:cNvPr id="392" name="フローチャート : 判断 391"/>
        <xdr:cNvSpPr/>
      </xdr:nvSpPr>
      <xdr:spPr>
        <a:xfrm>
          <a:off x="15240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101194</xdr:rowOff>
    </xdr:from>
    <xdr:ext cx="762000" cy="259045"/>
    <xdr:sp macro="" textlink="">
      <xdr:nvSpPr>
        <xdr:cNvPr id="393" name="テキスト ボックス 392"/>
        <xdr:cNvSpPr txBox="1"/>
      </xdr:nvSpPr>
      <xdr:spPr>
        <a:xfrm>
          <a:off x="14909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148590</xdr:rowOff>
    </xdr:from>
    <xdr:to>
      <xdr:col>21</xdr:col>
      <xdr:colOff>0</xdr:colOff>
      <xdr:row>42</xdr:row>
      <xdr:rowOff>65617</xdr:rowOff>
    </xdr:to>
    <xdr:cxnSp macro="">
      <xdr:nvCxnSpPr>
        <xdr:cNvPr id="394" name="直線コネクタ 393"/>
        <xdr:cNvCxnSpPr/>
      </xdr:nvCxnSpPr>
      <xdr:spPr>
        <a:xfrm flipV="1">
          <a:off x="13512800" y="7178040"/>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111337</xdr:rowOff>
    </xdr:from>
    <xdr:to>
      <xdr:col>21</xdr:col>
      <xdr:colOff>50800</xdr:colOff>
      <xdr:row>43</xdr:row>
      <xdr:rowOff>41487</xdr:rowOff>
    </xdr:to>
    <xdr:sp macro="" textlink="">
      <xdr:nvSpPr>
        <xdr:cNvPr id="395" name="フローチャート : 判断 394"/>
        <xdr:cNvSpPr/>
      </xdr:nvSpPr>
      <xdr:spPr>
        <a:xfrm>
          <a:off x="14351000" y="731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26264</xdr:rowOff>
    </xdr:from>
    <xdr:ext cx="762000" cy="259045"/>
    <xdr:sp macro="" textlink="">
      <xdr:nvSpPr>
        <xdr:cNvPr id="396" name="テキスト ボックス 395"/>
        <xdr:cNvSpPr txBox="1"/>
      </xdr:nvSpPr>
      <xdr:spPr>
        <a:xfrm>
          <a:off x="14020800" y="7398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44450</xdr:rowOff>
    </xdr:from>
    <xdr:to>
      <xdr:col>19</xdr:col>
      <xdr:colOff>533400</xdr:colOff>
      <xdr:row>43</xdr:row>
      <xdr:rowOff>146050</xdr:rowOff>
    </xdr:to>
    <xdr:sp macro="" textlink="">
      <xdr:nvSpPr>
        <xdr:cNvPr id="397" name="フローチャート : 判断 396"/>
        <xdr:cNvSpPr/>
      </xdr:nvSpPr>
      <xdr:spPr>
        <a:xfrm>
          <a:off x="13462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130827</xdr:rowOff>
    </xdr:from>
    <xdr:ext cx="762000" cy="259045"/>
    <xdr:sp macro="" textlink="">
      <xdr:nvSpPr>
        <xdr:cNvPr id="398" name="テキスト ボックス 397"/>
        <xdr:cNvSpPr txBox="1"/>
      </xdr:nvSpPr>
      <xdr:spPr>
        <a:xfrm>
          <a:off x="13131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94827</xdr:rowOff>
    </xdr:from>
    <xdr:to>
      <xdr:col>24</xdr:col>
      <xdr:colOff>609600</xdr:colOff>
      <xdr:row>40</xdr:row>
      <xdr:rowOff>24977</xdr:rowOff>
    </xdr:to>
    <xdr:sp macro="" textlink="">
      <xdr:nvSpPr>
        <xdr:cNvPr id="404" name="円/楕円 403"/>
        <xdr:cNvSpPr/>
      </xdr:nvSpPr>
      <xdr:spPr>
        <a:xfrm>
          <a:off x="16967200" y="678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111354</xdr:rowOff>
    </xdr:from>
    <xdr:ext cx="762000" cy="259045"/>
    <xdr:sp macro="" textlink="">
      <xdr:nvSpPr>
        <xdr:cNvPr id="405" name="公債費負担の状況該当値テキスト"/>
        <xdr:cNvSpPr txBox="1"/>
      </xdr:nvSpPr>
      <xdr:spPr>
        <a:xfrm>
          <a:off x="17106900" y="662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52070</xdr:rowOff>
    </xdr:from>
    <xdr:to>
      <xdr:col>23</xdr:col>
      <xdr:colOff>457200</xdr:colOff>
      <xdr:row>40</xdr:row>
      <xdr:rowOff>153670</xdr:rowOff>
    </xdr:to>
    <xdr:sp macro="" textlink="">
      <xdr:nvSpPr>
        <xdr:cNvPr id="406" name="円/楕円 405"/>
        <xdr:cNvSpPr/>
      </xdr:nvSpPr>
      <xdr:spPr>
        <a:xfrm>
          <a:off x="16129000" y="691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163847</xdr:rowOff>
    </xdr:from>
    <xdr:ext cx="736600" cy="259045"/>
    <xdr:sp macro="" textlink="">
      <xdr:nvSpPr>
        <xdr:cNvPr id="407" name="テキスト ボックス 406"/>
        <xdr:cNvSpPr txBox="1"/>
      </xdr:nvSpPr>
      <xdr:spPr>
        <a:xfrm>
          <a:off x="15798800" y="667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9313</xdr:rowOff>
    </xdr:from>
    <xdr:to>
      <xdr:col>22</xdr:col>
      <xdr:colOff>254000</xdr:colOff>
      <xdr:row>41</xdr:row>
      <xdr:rowOff>110913</xdr:rowOff>
    </xdr:to>
    <xdr:sp macro="" textlink="">
      <xdr:nvSpPr>
        <xdr:cNvPr id="408" name="円/楕円 407"/>
        <xdr:cNvSpPr/>
      </xdr:nvSpPr>
      <xdr:spPr>
        <a:xfrm>
          <a:off x="15240000" y="703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121090</xdr:rowOff>
    </xdr:from>
    <xdr:ext cx="762000" cy="259045"/>
    <xdr:sp macro="" textlink="">
      <xdr:nvSpPr>
        <xdr:cNvPr id="409" name="テキスト ボックス 408"/>
        <xdr:cNvSpPr txBox="1"/>
      </xdr:nvSpPr>
      <xdr:spPr>
        <a:xfrm>
          <a:off x="14909800" y="6807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97790</xdr:rowOff>
    </xdr:from>
    <xdr:to>
      <xdr:col>21</xdr:col>
      <xdr:colOff>50800</xdr:colOff>
      <xdr:row>42</xdr:row>
      <xdr:rowOff>27940</xdr:rowOff>
    </xdr:to>
    <xdr:sp macro="" textlink="">
      <xdr:nvSpPr>
        <xdr:cNvPr id="410" name="円/楕円 409"/>
        <xdr:cNvSpPr/>
      </xdr:nvSpPr>
      <xdr:spPr>
        <a:xfrm>
          <a:off x="14351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38117</xdr:rowOff>
    </xdr:from>
    <xdr:ext cx="762000" cy="259045"/>
    <xdr:sp macro="" textlink="">
      <xdr:nvSpPr>
        <xdr:cNvPr id="411" name="テキスト ボックス 410"/>
        <xdr:cNvSpPr txBox="1"/>
      </xdr:nvSpPr>
      <xdr:spPr>
        <a:xfrm>
          <a:off x="14020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14817</xdr:rowOff>
    </xdr:from>
    <xdr:to>
      <xdr:col>19</xdr:col>
      <xdr:colOff>533400</xdr:colOff>
      <xdr:row>42</xdr:row>
      <xdr:rowOff>116417</xdr:rowOff>
    </xdr:to>
    <xdr:sp macro="" textlink="">
      <xdr:nvSpPr>
        <xdr:cNvPr id="412" name="円/楕円 411"/>
        <xdr:cNvSpPr/>
      </xdr:nvSpPr>
      <xdr:spPr>
        <a:xfrm>
          <a:off x="13462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126594</xdr:rowOff>
    </xdr:from>
    <xdr:ext cx="762000" cy="259045"/>
    <xdr:sp macro="" textlink="">
      <xdr:nvSpPr>
        <xdr:cNvPr id="413" name="テキスト ボックス 412"/>
        <xdr:cNvSpPr txBox="1"/>
      </xdr:nvSpPr>
      <xdr:spPr>
        <a:xfrm>
          <a:off x="13131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5" name="テキスト ボックス 41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6" name="テキスト ボックス 41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[32.9%]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20/62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将来負担比率については、市債発行額の抑制や基金の積立等により、年々低下を続けており、平成２４年度と比較して</a:t>
          </a:r>
          <a:r>
            <a:rPr kumimoji="1" lang="en-US" altLang="ja-JP" sz="1300">
              <a:latin typeface="ＭＳ Ｐゴシック"/>
            </a:rPr>
            <a:t>8.0</a:t>
          </a:r>
          <a:r>
            <a:rPr kumimoji="1" lang="ja-JP" altLang="en-US" sz="1300">
              <a:latin typeface="ＭＳ Ｐゴシック"/>
            </a:rPr>
            <a:t>ポイントの改善が見られる。数値目標は設定していないが、今後も「自立推進行政改革プラン」に基づき、市債発行の抑制や基金の積立等の対策を継続し、さらなる改善を目指すものである。</a:t>
          </a:r>
          <a:endParaRPr kumimoji="1" lang="en-US" altLang="ja-JP"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0" name="直線コネクタ 42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1" name="テキスト ボックス 43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2" name="直線コネクタ 43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3" name="テキスト ボックス 43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4" name="直線コネクタ 43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5" name="テキスト ボックス 43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6" name="直線コネクタ 43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7" name="テキスト ボックス 43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8" name="直線コネクタ 43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9" name="テキスト ボックス 43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155490</xdr:rowOff>
    </xdr:from>
    <xdr:to>
      <xdr:col>24</xdr:col>
      <xdr:colOff>558800</xdr:colOff>
      <xdr:row>22</xdr:row>
      <xdr:rowOff>98044</xdr:rowOff>
    </xdr:to>
    <xdr:cxnSp macro="">
      <xdr:nvCxnSpPr>
        <xdr:cNvPr id="442" name="直線コネクタ 441"/>
        <xdr:cNvCxnSpPr/>
      </xdr:nvCxnSpPr>
      <xdr:spPr>
        <a:xfrm flipV="1">
          <a:off x="17018000" y="2384340"/>
          <a:ext cx="0" cy="14856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70121</xdr:rowOff>
    </xdr:from>
    <xdr:ext cx="762000" cy="259045"/>
    <xdr:sp macro="" textlink="">
      <xdr:nvSpPr>
        <xdr:cNvPr id="443" name="将来負担の状況最小値テキスト"/>
        <xdr:cNvSpPr txBox="1"/>
      </xdr:nvSpPr>
      <xdr:spPr>
        <a:xfrm>
          <a:off x="17106900" y="3842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186.4</a:t>
          </a:r>
          <a:endParaRPr kumimoji="1" lang="ja-JP" altLang="en-US" sz="1000" b="1">
            <a:latin typeface="ＭＳ Ｐゴシック"/>
          </a:endParaRPr>
        </a:p>
      </xdr:txBody>
    </xdr:sp>
    <xdr:clientData/>
  </xdr:oneCellAnchor>
  <xdr:twoCellAnchor>
    <xdr:from>
      <xdr:col>24</xdr:col>
      <xdr:colOff>469900</xdr:colOff>
      <xdr:row>22</xdr:row>
      <xdr:rowOff>98044</xdr:rowOff>
    </xdr:from>
    <xdr:to>
      <xdr:col>24</xdr:col>
      <xdr:colOff>647700</xdr:colOff>
      <xdr:row>22</xdr:row>
      <xdr:rowOff>98044</xdr:rowOff>
    </xdr:to>
    <xdr:cxnSp macro="">
      <xdr:nvCxnSpPr>
        <xdr:cNvPr id="444" name="直線コネクタ 443"/>
        <xdr:cNvCxnSpPr/>
      </xdr:nvCxnSpPr>
      <xdr:spPr>
        <a:xfrm>
          <a:off x="16929100" y="3869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70417</xdr:rowOff>
    </xdr:from>
    <xdr:ext cx="762000" cy="259045"/>
    <xdr:sp macro="" textlink="">
      <xdr:nvSpPr>
        <xdr:cNvPr id="445" name="将来負担の状況最大値テキスト"/>
        <xdr:cNvSpPr txBox="1"/>
      </xdr:nvSpPr>
      <xdr:spPr>
        <a:xfrm>
          <a:off x="17106900" y="2127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13</xdr:row>
      <xdr:rowOff>155490</xdr:rowOff>
    </xdr:from>
    <xdr:to>
      <xdr:col>24</xdr:col>
      <xdr:colOff>647700</xdr:colOff>
      <xdr:row>13</xdr:row>
      <xdr:rowOff>155490</xdr:rowOff>
    </xdr:to>
    <xdr:cxnSp macro="">
      <xdr:nvCxnSpPr>
        <xdr:cNvPr id="446" name="直線コネクタ 445"/>
        <xdr:cNvCxnSpPr/>
      </xdr:nvCxnSpPr>
      <xdr:spPr>
        <a:xfrm>
          <a:off x="16929100" y="2384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63542</xdr:rowOff>
    </xdr:from>
    <xdr:to>
      <xdr:col>24</xdr:col>
      <xdr:colOff>558800</xdr:colOff>
      <xdr:row>15</xdr:row>
      <xdr:rowOff>127889</xdr:rowOff>
    </xdr:to>
    <xdr:cxnSp macro="">
      <xdr:nvCxnSpPr>
        <xdr:cNvPr id="447" name="直線コネクタ 446"/>
        <xdr:cNvCxnSpPr/>
      </xdr:nvCxnSpPr>
      <xdr:spPr>
        <a:xfrm flipV="1">
          <a:off x="16179800" y="2635292"/>
          <a:ext cx="8382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144882</xdr:rowOff>
    </xdr:from>
    <xdr:ext cx="762000" cy="259045"/>
    <xdr:sp macro="" textlink="">
      <xdr:nvSpPr>
        <xdr:cNvPr id="448" name="将来負担の状況平均値テキスト"/>
        <xdr:cNvSpPr txBox="1"/>
      </xdr:nvSpPr>
      <xdr:spPr>
        <a:xfrm>
          <a:off x="17106900" y="27166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52.8</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1355</xdr:rowOff>
    </xdr:from>
    <xdr:to>
      <xdr:col>24</xdr:col>
      <xdr:colOff>609600</xdr:colOff>
      <xdr:row>16</xdr:row>
      <xdr:rowOff>102955</xdr:rowOff>
    </xdr:to>
    <xdr:sp macro="" textlink="">
      <xdr:nvSpPr>
        <xdr:cNvPr id="449" name="フローチャート : 判断 448"/>
        <xdr:cNvSpPr/>
      </xdr:nvSpPr>
      <xdr:spPr>
        <a:xfrm>
          <a:off x="16967200" y="274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127889</xdr:rowOff>
    </xdr:from>
    <xdr:to>
      <xdr:col>23</xdr:col>
      <xdr:colOff>406400</xdr:colOff>
      <xdr:row>16</xdr:row>
      <xdr:rowOff>9525</xdr:rowOff>
    </xdr:to>
    <xdr:cxnSp macro="">
      <xdr:nvCxnSpPr>
        <xdr:cNvPr id="450" name="直線コネクタ 449"/>
        <xdr:cNvCxnSpPr/>
      </xdr:nvCxnSpPr>
      <xdr:spPr>
        <a:xfrm flipV="1">
          <a:off x="15290800" y="2699639"/>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96266</xdr:rowOff>
    </xdr:from>
    <xdr:to>
      <xdr:col>23</xdr:col>
      <xdr:colOff>457200</xdr:colOff>
      <xdr:row>17</xdr:row>
      <xdr:rowOff>26416</xdr:rowOff>
    </xdr:to>
    <xdr:sp macro="" textlink="">
      <xdr:nvSpPr>
        <xdr:cNvPr id="451" name="フローチャート : 判断 450"/>
        <xdr:cNvSpPr/>
      </xdr:nvSpPr>
      <xdr:spPr>
        <a:xfrm>
          <a:off x="16129000" y="28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11193</xdr:rowOff>
    </xdr:from>
    <xdr:ext cx="736600" cy="259045"/>
    <xdr:sp macro="" textlink="">
      <xdr:nvSpPr>
        <xdr:cNvPr id="452" name="テキスト ボックス 451"/>
        <xdr:cNvSpPr txBox="1"/>
      </xdr:nvSpPr>
      <xdr:spPr>
        <a:xfrm>
          <a:off x="15798800" y="29258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9525</xdr:rowOff>
    </xdr:from>
    <xdr:to>
      <xdr:col>22</xdr:col>
      <xdr:colOff>203200</xdr:colOff>
      <xdr:row>16</xdr:row>
      <xdr:rowOff>26416</xdr:rowOff>
    </xdr:to>
    <xdr:cxnSp macro="">
      <xdr:nvCxnSpPr>
        <xdr:cNvPr id="453" name="直線コネクタ 452"/>
        <xdr:cNvCxnSpPr/>
      </xdr:nvCxnSpPr>
      <xdr:spPr>
        <a:xfrm flipV="1">
          <a:off x="14401800" y="2752725"/>
          <a:ext cx="889000" cy="16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15706</xdr:rowOff>
    </xdr:from>
    <xdr:to>
      <xdr:col>22</xdr:col>
      <xdr:colOff>254000</xdr:colOff>
      <xdr:row>17</xdr:row>
      <xdr:rowOff>117306</xdr:rowOff>
    </xdr:to>
    <xdr:sp macro="" textlink="">
      <xdr:nvSpPr>
        <xdr:cNvPr id="454" name="フローチャート : 判断 453"/>
        <xdr:cNvSpPr/>
      </xdr:nvSpPr>
      <xdr:spPr>
        <a:xfrm>
          <a:off x="15240000" y="2930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102083</xdr:rowOff>
    </xdr:from>
    <xdr:ext cx="762000" cy="259045"/>
    <xdr:sp macro="" textlink="">
      <xdr:nvSpPr>
        <xdr:cNvPr id="455" name="テキスト ボックス 454"/>
        <xdr:cNvSpPr txBox="1"/>
      </xdr:nvSpPr>
      <xdr:spPr>
        <a:xfrm>
          <a:off x="14909800" y="3016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26416</xdr:rowOff>
    </xdr:from>
    <xdr:to>
      <xdr:col>21</xdr:col>
      <xdr:colOff>0</xdr:colOff>
      <xdr:row>17</xdr:row>
      <xdr:rowOff>27093</xdr:rowOff>
    </xdr:to>
    <xdr:cxnSp macro="">
      <xdr:nvCxnSpPr>
        <xdr:cNvPr id="456" name="直線コネクタ 455"/>
        <xdr:cNvCxnSpPr/>
      </xdr:nvCxnSpPr>
      <xdr:spPr>
        <a:xfrm flipV="1">
          <a:off x="13512800" y="2769616"/>
          <a:ext cx="889000" cy="172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158877</xdr:rowOff>
    </xdr:from>
    <xdr:to>
      <xdr:col>21</xdr:col>
      <xdr:colOff>50800</xdr:colOff>
      <xdr:row>18</xdr:row>
      <xdr:rowOff>89027</xdr:rowOff>
    </xdr:to>
    <xdr:sp macro="" textlink="">
      <xdr:nvSpPr>
        <xdr:cNvPr id="457" name="フローチャート : 判断 456"/>
        <xdr:cNvSpPr/>
      </xdr:nvSpPr>
      <xdr:spPr>
        <a:xfrm>
          <a:off x="14351000" y="3073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73804</xdr:rowOff>
    </xdr:from>
    <xdr:ext cx="762000" cy="259045"/>
    <xdr:sp macro="" textlink="">
      <xdr:nvSpPr>
        <xdr:cNvPr id="458" name="テキスト ボックス 457"/>
        <xdr:cNvSpPr txBox="1"/>
      </xdr:nvSpPr>
      <xdr:spPr>
        <a:xfrm>
          <a:off x="14020800" y="3159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167598</xdr:rowOff>
    </xdr:from>
    <xdr:to>
      <xdr:col>19</xdr:col>
      <xdr:colOff>533400</xdr:colOff>
      <xdr:row>19</xdr:row>
      <xdr:rowOff>97748</xdr:rowOff>
    </xdr:to>
    <xdr:sp macro="" textlink="">
      <xdr:nvSpPr>
        <xdr:cNvPr id="459" name="フローチャート : 判断 458"/>
        <xdr:cNvSpPr/>
      </xdr:nvSpPr>
      <xdr:spPr>
        <a:xfrm>
          <a:off x="13462000" y="3253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82525</xdr:rowOff>
    </xdr:from>
    <xdr:ext cx="762000" cy="259045"/>
    <xdr:sp macro="" textlink="">
      <xdr:nvSpPr>
        <xdr:cNvPr id="460" name="テキスト ボックス 459"/>
        <xdr:cNvSpPr txBox="1"/>
      </xdr:nvSpPr>
      <xdr:spPr>
        <a:xfrm>
          <a:off x="13131800" y="3340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1" name="テキスト ボックス 46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2" name="テキスト ボックス 46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3" name="テキスト ボックス 46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4" name="テキスト ボックス 46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5" name="テキスト ボックス 46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12742</xdr:rowOff>
    </xdr:from>
    <xdr:to>
      <xdr:col>24</xdr:col>
      <xdr:colOff>609600</xdr:colOff>
      <xdr:row>15</xdr:row>
      <xdr:rowOff>114342</xdr:rowOff>
    </xdr:to>
    <xdr:sp macro="" textlink="">
      <xdr:nvSpPr>
        <xdr:cNvPr id="466" name="円/楕円 465"/>
        <xdr:cNvSpPr/>
      </xdr:nvSpPr>
      <xdr:spPr>
        <a:xfrm>
          <a:off x="16967200" y="2584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29269</xdr:rowOff>
    </xdr:from>
    <xdr:ext cx="762000" cy="259045"/>
    <xdr:sp macro="" textlink="">
      <xdr:nvSpPr>
        <xdr:cNvPr id="467" name="将来負担の状況該当値テキスト"/>
        <xdr:cNvSpPr txBox="1"/>
      </xdr:nvSpPr>
      <xdr:spPr>
        <a:xfrm>
          <a:off x="17106900" y="2429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32.9</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77089</xdr:rowOff>
    </xdr:from>
    <xdr:to>
      <xdr:col>23</xdr:col>
      <xdr:colOff>457200</xdr:colOff>
      <xdr:row>16</xdr:row>
      <xdr:rowOff>7239</xdr:rowOff>
    </xdr:to>
    <xdr:sp macro="" textlink="">
      <xdr:nvSpPr>
        <xdr:cNvPr id="468" name="円/楕円 467"/>
        <xdr:cNvSpPr/>
      </xdr:nvSpPr>
      <xdr:spPr>
        <a:xfrm>
          <a:off x="16129000" y="2648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17416</xdr:rowOff>
    </xdr:from>
    <xdr:ext cx="736600" cy="259045"/>
    <xdr:sp macro="" textlink="">
      <xdr:nvSpPr>
        <xdr:cNvPr id="469" name="テキスト ボックス 468"/>
        <xdr:cNvSpPr txBox="1"/>
      </xdr:nvSpPr>
      <xdr:spPr>
        <a:xfrm>
          <a:off x="15798800" y="2417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40.9</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130175</xdr:rowOff>
    </xdr:from>
    <xdr:to>
      <xdr:col>22</xdr:col>
      <xdr:colOff>254000</xdr:colOff>
      <xdr:row>16</xdr:row>
      <xdr:rowOff>60325</xdr:rowOff>
    </xdr:to>
    <xdr:sp macro="" textlink="">
      <xdr:nvSpPr>
        <xdr:cNvPr id="470" name="円/楕円 469"/>
        <xdr:cNvSpPr/>
      </xdr:nvSpPr>
      <xdr:spPr>
        <a:xfrm>
          <a:off x="15240000" y="270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70502</xdr:rowOff>
    </xdr:from>
    <xdr:ext cx="762000" cy="259045"/>
    <xdr:sp macro="" textlink="">
      <xdr:nvSpPr>
        <xdr:cNvPr id="471" name="テキスト ボックス 470"/>
        <xdr:cNvSpPr txBox="1"/>
      </xdr:nvSpPr>
      <xdr:spPr>
        <a:xfrm>
          <a:off x="14909800" y="247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47.5</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147066</xdr:rowOff>
    </xdr:from>
    <xdr:to>
      <xdr:col>21</xdr:col>
      <xdr:colOff>50800</xdr:colOff>
      <xdr:row>16</xdr:row>
      <xdr:rowOff>77216</xdr:rowOff>
    </xdr:to>
    <xdr:sp macro="" textlink="">
      <xdr:nvSpPr>
        <xdr:cNvPr id="472" name="円/楕円 471"/>
        <xdr:cNvSpPr/>
      </xdr:nvSpPr>
      <xdr:spPr>
        <a:xfrm>
          <a:off x="14351000" y="2718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87393</xdr:rowOff>
    </xdr:from>
    <xdr:ext cx="762000" cy="259045"/>
    <xdr:sp macro="" textlink="">
      <xdr:nvSpPr>
        <xdr:cNvPr id="473" name="テキスト ボックス 472"/>
        <xdr:cNvSpPr txBox="1"/>
      </xdr:nvSpPr>
      <xdr:spPr>
        <a:xfrm>
          <a:off x="14020800" y="2487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49.6</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147743</xdr:rowOff>
    </xdr:from>
    <xdr:to>
      <xdr:col>19</xdr:col>
      <xdr:colOff>533400</xdr:colOff>
      <xdr:row>17</xdr:row>
      <xdr:rowOff>77893</xdr:rowOff>
    </xdr:to>
    <xdr:sp macro="" textlink="">
      <xdr:nvSpPr>
        <xdr:cNvPr id="474" name="円/楕円 473"/>
        <xdr:cNvSpPr/>
      </xdr:nvSpPr>
      <xdr:spPr>
        <a:xfrm>
          <a:off x="13462000" y="2890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88070</xdr:rowOff>
    </xdr:from>
    <xdr:ext cx="762000" cy="259045"/>
    <xdr:sp macro="" textlink="">
      <xdr:nvSpPr>
        <xdr:cNvPr id="475" name="テキスト ボックス 474"/>
        <xdr:cNvSpPr txBox="1"/>
      </xdr:nvSpPr>
      <xdr:spPr>
        <a:xfrm>
          <a:off x="13131800" y="2659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宮崎県串間市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20,398
20,295
294.98
11,772,655
11,321,867
450,588
6,902,961
9,376,538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8.1
32.9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60/62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べ高い水準にある。これは保育所などの施設運営を直営でおこなっていることや、地域が広域であるため単独による消防本部を組織しているといった状況により、職員数が類似団体平均と比較して多いことが主な要因であり、行政サービスの提供方法の差異によるもと言える。しかしながら、指定管理者制度の導入等に努めているため、今後はコスト削減の効果が見込まれ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23586</xdr:rowOff>
    </xdr:from>
    <xdr:to>
      <xdr:col>7</xdr:col>
      <xdr:colOff>15875</xdr:colOff>
      <xdr:row>40</xdr:row>
      <xdr:rowOff>143328</xdr:rowOff>
    </xdr:to>
    <xdr:cxnSp macro="">
      <xdr:nvCxnSpPr>
        <xdr:cNvPr id="62" name="直線コネクタ 61"/>
        <xdr:cNvCxnSpPr/>
      </xdr:nvCxnSpPr>
      <xdr:spPr>
        <a:xfrm flipV="1">
          <a:off x="4826000" y="5509986"/>
          <a:ext cx="0" cy="14913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115405</xdr:rowOff>
    </xdr:from>
    <xdr:ext cx="762000" cy="259045"/>
    <xdr:sp macro="" textlink="">
      <xdr:nvSpPr>
        <xdr:cNvPr id="63" name="人件費最小値テキスト"/>
        <xdr:cNvSpPr txBox="1"/>
      </xdr:nvSpPr>
      <xdr:spPr>
        <a:xfrm>
          <a:off x="4914900" y="6973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30.9</a:t>
          </a:r>
          <a:endParaRPr kumimoji="1" lang="ja-JP" altLang="en-US" sz="1000" b="1">
            <a:latin typeface="ＭＳ Ｐゴシック"/>
          </a:endParaRPr>
        </a:p>
      </xdr:txBody>
    </xdr:sp>
    <xdr:clientData/>
  </xdr:oneCellAnchor>
  <xdr:twoCellAnchor>
    <xdr:from>
      <xdr:col>6</xdr:col>
      <xdr:colOff>612775</xdr:colOff>
      <xdr:row>40</xdr:row>
      <xdr:rowOff>143328</xdr:rowOff>
    </xdr:from>
    <xdr:to>
      <xdr:col>7</xdr:col>
      <xdr:colOff>104775</xdr:colOff>
      <xdr:row>40</xdr:row>
      <xdr:rowOff>143328</xdr:rowOff>
    </xdr:to>
    <xdr:cxnSp macro="">
      <xdr:nvCxnSpPr>
        <xdr:cNvPr id="64" name="直線コネクタ 63"/>
        <xdr:cNvCxnSpPr/>
      </xdr:nvCxnSpPr>
      <xdr:spPr>
        <a:xfrm>
          <a:off x="4737100" y="7001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109963</xdr:rowOff>
    </xdr:from>
    <xdr:ext cx="762000" cy="259045"/>
    <xdr:sp macro="" textlink="">
      <xdr:nvSpPr>
        <xdr:cNvPr id="65" name="人件費最大値テキスト"/>
        <xdr:cNvSpPr txBox="1"/>
      </xdr:nvSpPr>
      <xdr:spPr>
        <a:xfrm>
          <a:off x="4914900" y="5253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17.2</a:t>
          </a:r>
          <a:endParaRPr kumimoji="1" lang="ja-JP" altLang="en-US" sz="1000" b="1">
            <a:latin typeface="ＭＳ Ｐゴシック"/>
          </a:endParaRPr>
        </a:p>
      </xdr:txBody>
    </xdr:sp>
    <xdr:clientData/>
  </xdr:oneCellAnchor>
  <xdr:twoCellAnchor>
    <xdr:from>
      <xdr:col>6</xdr:col>
      <xdr:colOff>612775</xdr:colOff>
      <xdr:row>32</xdr:row>
      <xdr:rowOff>23586</xdr:rowOff>
    </xdr:from>
    <xdr:to>
      <xdr:col>7</xdr:col>
      <xdr:colOff>104775</xdr:colOff>
      <xdr:row>32</xdr:row>
      <xdr:rowOff>23586</xdr:rowOff>
    </xdr:to>
    <xdr:cxnSp macro="">
      <xdr:nvCxnSpPr>
        <xdr:cNvPr id="66" name="直線コネクタ 65"/>
        <xdr:cNvCxnSpPr/>
      </xdr:nvCxnSpPr>
      <xdr:spPr>
        <a:xfrm>
          <a:off x="4737100" y="5509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97065</xdr:rowOff>
    </xdr:from>
    <xdr:to>
      <xdr:col>7</xdr:col>
      <xdr:colOff>15875</xdr:colOff>
      <xdr:row>40</xdr:row>
      <xdr:rowOff>1815</xdr:rowOff>
    </xdr:to>
    <xdr:cxnSp macro="">
      <xdr:nvCxnSpPr>
        <xdr:cNvPr id="67" name="直線コネクタ 66"/>
        <xdr:cNvCxnSpPr/>
      </xdr:nvCxnSpPr>
      <xdr:spPr>
        <a:xfrm>
          <a:off x="3987800" y="6783615"/>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138991</xdr:rowOff>
    </xdr:from>
    <xdr:ext cx="762000" cy="259045"/>
    <xdr:sp macro="" textlink="">
      <xdr:nvSpPr>
        <xdr:cNvPr id="68" name="人件費平均値テキスト"/>
        <xdr:cNvSpPr txBox="1"/>
      </xdr:nvSpPr>
      <xdr:spPr>
        <a:xfrm>
          <a:off x="4914900" y="59682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122464</xdr:rowOff>
    </xdr:from>
    <xdr:to>
      <xdr:col>7</xdr:col>
      <xdr:colOff>66675</xdr:colOff>
      <xdr:row>36</xdr:row>
      <xdr:rowOff>52614</xdr:rowOff>
    </xdr:to>
    <xdr:sp macro="" textlink="">
      <xdr:nvSpPr>
        <xdr:cNvPr id="69" name="フローチャート : 判断 68"/>
        <xdr:cNvSpPr/>
      </xdr:nvSpPr>
      <xdr:spPr>
        <a:xfrm>
          <a:off x="4775200" y="6123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20865</xdr:rowOff>
    </xdr:from>
    <xdr:to>
      <xdr:col>5</xdr:col>
      <xdr:colOff>549275</xdr:colOff>
      <xdr:row>39</xdr:row>
      <xdr:rowOff>97065</xdr:rowOff>
    </xdr:to>
    <xdr:cxnSp macro="">
      <xdr:nvCxnSpPr>
        <xdr:cNvPr id="70" name="直線コネクタ 69"/>
        <xdr:cNvCxnSpPr/>
      </xdr:nvCxnSpPr>
      <xdr:spPr>
        <a:xfrm>
          <a:off x="3098800" y="6707415"/>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38100</xdr:rowOff>
    </xdr:from>
    <xdr:to>
      <xdr:col>5</xdr:col>
      <xdr:colOff>600075</xdr:colOff>
      <xdr:row>36</xdr:row>
      <xdr:rowOff>139700</xdr:rowOff>
    </xdr:to>
    <xdr:sp macro="" textlink="">
      <xdr:nvSpPr>
        <xdr:cNvPr id="71" name="フローチャート : 判断 70"/>
        <xdr:cNvSpPr/>
      </xdr:nvSpPr>
      <xdr:spPr>
        <a:xfrm>
          <a:off x="3937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149877</xdr:rowOff>
    </xdr:from>
    <xdr:ext cx="736600" cy="259045"/>
    <xdr:sp macro="" textlink="">
      <xdr:nvSpPr>
        <xdr:cNvPr id="72" name="テキスト ボックス 71"/>
        <xdr:cNvSpPr txBox="1"/>
      </xdr:nvSpPr>
      <xdr:spPr>
        <a:xfrm>
          <a:off x="3606800" y="597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20865</xdr:rowOff>
    </xdr:from>
    <xdr:to>
      <xdr:col>4</xdr:col>
      <xdr:colOff>346075</xdr:colOff>
      <xdr:row>40</xdr:row>
      <xdr:rowOff>23585</xdr:rowOff>
    </xdr:to>
    <xdr:cxnSp macro="">
      <xdr:nvCxnSpPr>
        <xdr:cNvPr id="73" name="直線コネクタ 72"/>
        <xdr:cNvCxnSpPr/>
      </xdr:nvCxnSpPr>
      <xdr:spPr>
        <a:xfrm flipV="1">
          <a:off x="2209800" y="6707415"/>
          <a:ext cx="889000" cy="174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81643</xdr:rowOff>
    </xdr:from>
    <xdr:to>
      <xdr:col>4</xdr:col>
      <xdr:colOff>396875</xdr:colOff>
      <xdr:row>37</xdr:row>
      <xdr:rowOff>11793</xdr:rowOff>
    </xdr:to>
    <xdr:sp macro="" textlink="">
      <xdr:nvSpPr>
        <xdr:cNvPr id="74" name="フローチャート : 判断 73"/>
        <xdr:cNvSpPr/>
      </xdr:nvSpPr>
      <xdr:spPr>
        <a:xfrm>
          <a:off x="3048000" y="625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21970</xdr:rowOff>
    </xdr:from>
    <xdr:ext cx="762000" cy="259045"/>
    <xdr:sp macro="" textlink="">
      <xdr:nvSpPr>
        <xdr:cNvPr id="75" name="テキスト ボックス 74"/>
        <xdr:cNvSpPr txBox="1"/>
      </xdr:nvSpPr>
      <xdr:spPr>
        <a:xfrm>
          <a:off x="2717800" y="602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23585</xdr:rowOff>
    </xdr:from>
    <xdr:to>
      <xdr:col>3</xdr:col>
      <xdr:colOff>142875</xdr:colOff>
      <xdr:row>40</xdr:row>
      <xdr:rowOff>56243</xdr:rowOff>
    </xdr:to>
    <xdr:cxnSp macro="">
      <xdr:nvCxnSpPr>
        <xdr:cNvPr id="76" name="直線コネクタ 75"/>
        <xdr:cNvCxnSpPr/>
      </xdr:nvCxnSpPr>
      <xdr:spPr>
        <a:xfrm flipV="1">
          <a:off x="1320800" y="68815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27214</xdr:rowOff>
    </xdr:from>
    <xdr:to>
      <xdr:col>3</xdr:col>
      <xdr:colOff>193675</xdr:colOff>
      <xdr:row>36</xdr:row>
      <xdr:rowOff>128814</xdr:rowOff>
    </xdr:to>
    <xdr:sp macro="" textlink="">
      <xdr:nvSpPr>
        <xdr:cNvPr id="77" name="フローチャート : 判断 76"/>
        <xdr:cNvSpPr/>
      </xdr:nvSpPr>
      <xdr:spPr>
        <a:xfrm>
          <a:off x="2159000" y="619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138991</xdr:rowOff>
    </xdr:from>
    <xdr:ext cx="762000" cy="259045"/>
    <xdr:sp macro="" textlink="">
      <xdr:nvSpPr>
        <xdr:cNvPr id="78" name="テキスト ボックス 77"/>
        <xdr:cNvSpPr txBox="1"/>
      </xdr:nvSpPr>
      <xdr:spPr>
        <a:xfrm>
          <a:off x="1828800" y="5968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29936</xdr:rowOff>
    </xdr:from>
    <xdr:to>
      <xdr:col>1</xdr:col>
      <xdr:colOff>676275</xdr:colOff>
      <xdr:row>37</xdr:row>
      <xdr:rowOff>131536</xdr:rowOff>
    </xdr:to>
    <xdr:sp macro="" textlink="">
      <xdr:nvSpPr>
        <xdr:cNvPr id="79" name="フローチャート : 判断 78"/>
        <xdr:cNvSpPr/>
      </xdr:nvSpPr>
      <xdr:spPr>
        <a:xfrm>
          <a:off x="1270000" y="6373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141713</xdr:rowOff>
    </xdr:from>
    <xdr:ext cx="762000" cy="259045"/>
    <xdr:sp macro="" textlink="">
      <xdr:nvSpPr>
        <xdr:cNvPr id="80" name="テキスト ボックス 79"/>
        <xdr:cNvSpPr txBox="1"/>
      </xdr:nvSpPr>
      <xdr:spPr>
        <a:xfrm>
          <a:off x="939800" y="614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39</xdr:row>
      <xdr:rowOff>122465</xdr:rowOff>
    </xdr:from>
    <xdr:to>
      <xdr:col>7</xdr:col>
      <xdr:colOff>66675</xdr:colOff>
      <xdr:row>40</xdr:row>
      <xdr:rowOff>52615</xdr:rowOff>
    </xdr:to>
    <xdr:sp macro="" textlink="">
      <xdr:nvSpPr>
        <xdr:cNvPr id="86" name="円/楕円 85"/>
        <xdr:cNvSpPr/>
      </xdr:nvSpPr>
      <xdr:spPr>
        <a:xfrm>
          <a:off x="4775200" y="6809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94542</xdr:rowOff>
    </xdr:from>
    <xdr:ext cx="762000" cy="259045"/>
    <xdr:sp macro="" textlink="">
      <xdr:nvSpPr>
        <xdr:cNvPr id="87" name="人件費該当値テキスト"/>
        <xdr:cNvSpPr txBox="1"/>
      </xdr:nvSpPr>
      <xdr:spPr>
        <a:xfrm>
          <a:off x="4914900" y="6781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46265</xdr:rowOff>
    </xdr:from>
    <xdr:to>
      <xdr:col>5</xdr:col>
      <xdr:colOff>600075</xdr:colOff>
      <xdr:row>39</xdr:row>
      <xdr:rowOff>147865</xdr:rowOff>
    </xdr:to>
    <xdr:sp macro="" textlink="">
      <xdr:nvSpPr>
        <xdr:cNvPr id="88" name="円/楕円 87"/>
        <xdr:cNvSpPr/>
      </xdr:nvSpPr>
      <xdr:spPr>
        <a:xfrm>
          <a:off x="3937000" y="6732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132642</xdr:rowOff>
    </xdr:from>
    <xdr:ext cx="736600" cy="259045"/>
    <xdr:sp macro="" textlink="">
      <xdr:nvSpPr>
        <xdr:cNvPr id="89" name="テキスト ボックス 88"/>
        <xdr:cNvSpPr txBox="1"/>
      </xdr:nvSpPr>
      <xdr:spPr>
        <a:xfrm>
          <a:off x="3606800" y="68191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141515</xdr:rowOff>
    </xdr:from>
    <xdr:to>
      <xdr:col>4</xdr:col>
      <xdr:colOff>396875</xdr:colOff>
      <xdr:row>39</xdr:row>
      <xdr:rowOff>71665</xdr:rowOff>
    </xdr:to>
    <xdr:sp macro="" textlink="">
      <xdr:nvSpPr>
        <xdr:cNvPr id="90" name="円/楕円 89"/>
        <xdr:cNvSpPr/>
      </xdr:nvSpPr>
      <xdr:spPr>
        <a:xfrm>
          <a:off x="3048000" y="6656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56442</xdr:rowOff>
    </xdr:from>
    <xdr:ext cx="762000" cy="259045"/>
    <xdr:sp macro="" textlink="">
      <xdr:nvSpPr>
        <xdr:cNvPr id="91" name="テキスト ボックス 90"/>
        <xdr:cNvSpPr txBox="1"/>
      </xdr:nvSpPr>
      <xdr:spPr>
        <a:xfrm>
          <a:off x="2717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28.2</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144235</xdr:rowOff>
    </xdr:from>
    <xdr:to>
      <xdr:col>3</xdr:col>
      <xdr:colOff>193675</xdr:colOff>
      <xdr:row>40</xdr:row>
      <xdr:rowOff>74385</xdr:rowOff>
    </xdr:to>
    <xdr:sp macro="" textlink="">
      <xdr:nvSpPr>
        <xdr:cNvPr id="92" name="円/楕円 91"/>
        <xdr:cNvSpPr/>
      </xdr:nvSpPr>
      <xdr:spPr>
        <a:xfrm>
          <a:off x="2159000" y="683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59162</xdr:rowOff>
    </xdr:from>
    <xdr:ext cx="762000" cy="259045"/>
    <xdr:sp macro="" textlink="">
      <xdr:nvSpPr>
        <xdr:cNvPr id="93" name="テキスト ボックス 92"/>
        <xdr:cNvSpPr txBox="1"/>
      </xdr:nvSpPr>
      <xdr:spPr>
        <a:xfrm>
          <a:off x="1828800" y="6917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5443</xdr:rowOff>
    </xdr:from>
    <xdr:to>
      <xdr:col>1</xdr:col>
      <xdr:colOff>676275</xdr:colOff>
      <xdr:row>40</xdr:row>
      <xdr:rowOff>107043</xdr:rowOff>
    </xdr:to>
    <xdr:sp macro="" textlink="">
      <xdr:nvSpPr>
        <xdr:cNvPr id="94" name="円/楕円 93"/>
        <xdr:cNvSpPr/>
      </xdr:nvSpPr>
      <xdr:spPr>
        <a:xfrm>
          <a:off x="1270000" y="6863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91820</xdr:rowOff>
    </xdr:from>
    <xdr:ext cx="762000" cy="259045"/>
    <xdr:sp macro="" textlink="">
      <xdr:nvSpPr>
        <xdr:cNvPr id="95" name="テキスト ボックス 94"/>
        <xdr:cNvSpPr txBox="1"/>
      </xdr:nvSpPr>
      <xdr:spPr>
        <a:xfrm>
          <a:off x="939800" y="6949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41/62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物件費が類似団体平均に比べ高くなっているのは、施設管理等の業務の民間委託化を推進し、委託料（物件費）へシフトしているためである。</a:t>
          </a:r>
        </a:p>
        <a:p>
          <a:r>
            <a:rPr kumimoji="1" lang="ja-JP" altLang="en-US" sz="1300">
              <a:latin typeface="ＭＳ Ｐゴシック"/>
            </a:rPr>
            <a:t>　具体的には文化会館や図書館、観光施設などの管理を民間委託しており、今後も運動公園等の民間委託を進めていく。</a:t>
          </a:r>
        </a:p>
        <a:p>
          <a:r>
            <a:rPr kumimoji="1" lang="ja-JP" altLang="en-US" sz="1300">
              <a:latin typeface="ＭＳ Ｐゴシック"/>
            </a:rPr>
            <a:t>　今後もコスト削減に向けた取組みに努める。</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26307</xdr:rowOff>
    </xdr:from>
    <xdr:to>
      <xdr:col>24</xdr:col>
      <xdr:colOff>31750</xdr:colOff>
      <xdr:row>21</xdr:row>
      <xdr:rowOff>167822</xdr:rowOff>
    </xdr:to>
    <xdr:cxnSp macro="">
      <xdr:nvCxnSpPr>
        <xdr:cNvPr id="125" name="直線コネクタ 124"/>
        <xdr:cNvCxnSpPr/>
      </xdr:nvCxnSpPr>
      <xdr:spPr>
        <a:xfrm flipV="1">
          <a:off x="16510000" y="2255157"/>
          <a:ext cx="0" cy="15131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139899</xdr:rowOff>
    </xdr:from>
    <xdr:ext cx="762000" cy="259045"/>
    <xdr:sp macro="" textlink="">
      <xdr:nvSpPr>
        <xdr:cNvPr id="126" name="物件費最小値テキスト"/>
        <xdr:cNvSpPr txBox="1"/>
      </xdr:nvSpPr>
      <xdr:spPr>
        <a:xfrm>
          <a:off x="16598900" y="374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21</xdr:row>
      <xdr:rowOff>167822</xdr:rowOff>
    </xdr:from>
    <xdr:to>
      <xdr:col>24</xdr:col>
      <xdr:colOff>120650</xdr:colOff>
      <xdr:row>21</xdr:row>
      <xdr:rowOff>167822</xdr:rowOff>
    </xdr:to>
    <xdr:cxnSp macro="">
      <xdr:nvCxnSpPr>
        <xdr:cNvPr id="127" name="直線コネクタ 126"/>
        <xdr:cNvCxnSpPr/>
      </xdr:nvCxnSpPr>
      <xdr:spPr>
        <a:xfrm>
          <a:off x="16421100" y="3768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112684</xdr:rowOff>
    </xdr:from>
    <xdr:ext cx="762000" cy="259045"/>
    <xdr:sp macro="" textlink="">
      <xdr:nvSpPr>
        <xdr:cNvPr id="128" name="物件費最大値テキスト"/>
        <xdr:cNvSpPr txBox="1"/>
      </xdr:nvSpPr>
      <xdr:spPr>
        <a:xfrm>
          <a:off x="16598900" y="1998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13</xdr:row>
      <xdr:rowOff>26307</xdr:rowOff>
    </xdr:from>
    <xdr:to>
      <xdr:col>24</xdr:col>
      <xdr:colOff>120650</xdr:colOff>
      <xdr:row>13</xdr:row>
      <xdr:rowOff>26307</xdr:rowOff>
    </xdr:to>
    <xdr:cxnSp macro="">
      <xdr:nvCxnSpPr>
        <xdr:cNvPr id="129" name="直線コネクタ 128"/>
        <xdr:cNvCxnSpPr/>
      </xdr:nvCxnSpPr>
      <xdr:spPr>
        <a:xfrm>
          <a:off x="16421100" y="2255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143329</xdr:rowOff>
    </xdr:from>
    <xdr:to>
      <xdr:col>24</xdr:col>
      <xdr:colOff>31750</xdr:colOff>
      <xdr:row>17</xdr:row>
      <xdr:rowOff>58964</xdr:rowOff>
    </xdr:to>
    <xdr:cxnSp macro="">
      <xdr:nvCxnSpPr>
        <xdr:cNvPr id="130" name="直線コネクタ 129"/>
        <xdr:cNvCxnSpPr/>
      </xdr:nvCxnSpPr>
      <xdr:spPr>
        <a:xfrm>
          <a:off x="15671800" y="2886529"/>
          <a:ext cx="8382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76398</xdr:rowOff>
    </xdr:from>
    <xdr:ext cx="762000" cy="259045"/>
    <xdr:sp macro="" textlink="">
      <xdr:nvSpPr>
        <xdr:cNvPr id="131" name="物件費平均値テキスト"/>
        <xdr:cNvSpPr txBox="1"/>
      </xdr:nvSpPr>
      <xdr:spPr>
        <a:xfrm>
          <a:off x="16598900" y="2648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32" name="フローチャート : 判断 131"/>
        <xdr:cNvSpPr/>
      </xdr:nvSpPr>
      <xdr:spPr>
        <a:xfrm>
          <a:off x="164592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78014</xdr:rowOff>
    </xdr:from>
    <xdr:to>
      <xdr:col>22</xdr:col>
      <xdr:colOff>565150</xdr:colOff>
      <xdr:row>16</xdr:row>
      <xdr:rowOff>143329</xdr:rowOff>
    </xdr:to>
    <xdr:cxnSp macro="">
      <xdr:nvCxnSpPr>
        <xdr:cNvPr id="133" name="直線コネクタ 132"/>
        <xdr:cNvCxnSpPr/>
      </xdr:nvCxnSpPr>
      <xdr:spPr>
        <a:xfrm>
          <a:off x="14782800" y="2821214"/>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16329</xdr:rowOff>
    </xdr:from>
    <xdr:to>
      <xdr:col>22</xdr:col>
      <xdr:colOff>615950</xdr:colOff>
      <xdr:row>16</xdr:row>
      <xdr:rowOff>117929</xdr:rowOff>
    </xdr:to>
    <xdr:sp macro="" textlink="">
      <xdr:nvSpPr>
        <xdr:cNvPr id="134" name="フローチャート : 判断 133"/>
        <xdr:cNvSpPr/>
      </xdr:nvSpPr>
      <xdr:spPr>
        <a:xfrm>
          <a:off x="15621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128106</xdr:rowOff>
    </xdr:from>
    <xdr:ext cx="736600" cy="259045"/>
    <xdr:sp macro="" textlink="">
      <xdr:nvSpPr>
        <xdr:cNvPr id="135" name="テキスト ボックス 134"/>
        <xdr:cNvSpPr txBox="1"/>
      </xdr:nvSpPr>
      <xdr:spPr>
        <a:xfrm>
          <a:off x="15290800" y="25284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34471</xdr:rowOff>
    </xdr:from>
    <xdr:to>
      <xdr:col>21</xdr:col>
      <xdr:colOff>361950</xdr:colOff>
      <xdr:row>16</xdr:row>
      <xdr:rowOff>78014</xdr:rowOff>
    </xdr:to>
    <xdr:cxnSp macro="">
      <xdr:nvCxnSpPr>
        <xdr:cNvPr id="136" name="直線コネクタ 135"/>
        <xdr:cNvCxnSpPr/>
      </xdr:nvCxnSpPr>
      <xdr:spPr>
        <a:xfrm>
          <a:off x="13893800" y="2777671"/>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122464</xdr:rowOff>
    </xdr:from>
    <xdr:to>
      <xdr:col>21</xdr:col>
      <xdr:colOff>412750</xdr:colOff>
      <xdr:row>16</xdr:row>
      <xdr:rowOff>52614</xdr:rowOff>
    </xdr:to>
    <xdr:sp macro="" textlink="">
      <xdr:nvSpPr>
        <xdr:cNvPr id="137" name="フローチャート : 判断 136"/>
        <xdr:cNvSpPr/>
      </xdr:nvSpPr>
      <xdr:spPr>
        <a:xfrm>
          <a:off x="14732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62791</xdr:rowOff>
    </xdr:from>
    <xdr:ext cx="762000" cy="259045"/>
    <xdr:sp macro="" textlink="">
      <xdr:nvSpPr>
        <xdr:cNvPr id="138" name="テキスト ボックス 137"/>
        <xdr:cNvSpPr txBox="1"/>
      </xdr:nvSpPr>
      <xdr:spPr>
        <a:xfrm>
          <a:off x="14401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34471</xdr:rowOff>
    </xdr:from>
    <xdr:to>
      <xdr:col>20</xdr:col>
      <xdr:colOff>158750</xdr:colOff>
      <xdr:row>16</xdr:row>
      <xdr:rowOff>110671</xdr:rowOff>
    </xdr:to>
    <xdr:cxnSp macro="">
      <xdr:nvCxnSpPr>
        <xdr:cNvPr id="139" name="直線コネクタ 138"/>
        <xdr:cNvCxnSpPr/>
      </xdr:nvCxnSpPr>
      <xdr:spPr>
        <a:xfrm flipV="1">
          <a:off x="13004800" y="2777671"/>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122464</xdr:rowOff>
    </xdr:from>
    <xdr:to>
      <xdr:col>20</xdr:col>
      <xdr:colOff>209550</xdr:colOff>
      <xdr:row>16</xdr:row>
      <xdr:rowOff>52614</xdr:rowOff>
    </xdr:to>
    <xdr:sp macro="" textlink="">
      <xdr:nvSpPr>
        <xdr:cNvPr id="140" name="フローチャート : 判断 139"/>
        <xdr:cNvSpPr/>
      </xdr:nvSpPr>
      <xdr:spPr>
        <a:xfrm>
          <a:off x="13843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62791</xdr:rowOff>
    </xdr:from>
    <xdr:ext cx="762000" cy="259045"/>
    <xdr:sp macro="" textlink="">
      <xdr:nvSpPr>
        <xdr:cNvPr id="141" name="テキスト ボックス 140"/>
        <xdr:cNvSpPr txBox="1"/>
      </xdr:nvSpPr>
      <xdr:spPr>
        <a:xfrm>
          <a:off x="13512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42" name="フローチャート : 判断 141"/>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84563</xdr:rowOff>
    </xdr:from>
    <xdr:ext cx="762000" cy="259045"/>
    <xdr:sp macro="" textlink="">
      <xdr:nvSpPr>
        <xdr:cNvPr id="143" name="テキスト ボックス 142"/>
        <xdr:cNvSpPr txBox="1"/>
      </xdr:nvSpPr>
      <xdr:spPr>
        <a:xfrm>
          <a:off x="12623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8164</xdr:rowOff>
    </xdr:from>
    <xdr:to>
      <xdr:col>24</xdr:col>
      <xdr:colOff>82550</xdr:colOff>
      <xdr:row>17</xdr:row>
      <xdr:rowOff>109764</xdr:rowOff>
    </xdr:to>
    <xdr:sp macro="" textlink="">
      <xdr:nvSpPr>
        <xdr:cNvPr id="149" name="円/楕円 148"/>
        <xdr:cNvSpPr/>
      </xdr:nvSpPr>
      <xdr:spPr>
        <a:xfrm>
          <a:off x="16459200" y="2922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151691</xdr:rowOff>
    </xdr:from>
    <xdr:ext cx="762000" cy="259045"/>
    <xdr:sp macro="" textlink="">
      <xdr:nvSpPr>
        <xdr:cNvPr id="150" name="物件費該当値テキスト"/>
        <xdr:cNvSpPr txBox="1"/>
      </xdr:nvSpPr>
      <xdr:spPr>
        <a:xfrm>
          <a:off x="16598900" y="2894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92529</xdr:rowOff>
    </xdr:from>
    <xdr:to>
      <xdr:col>22</xdr:col>
      <xdr:colOff>615950</xdr:colOff>
      <xdr:row>17</xdr:row>
      <xdr:rowOff>22679</xdr:rowOff>
    </xdr:to>
    <xdr:sp macro="" textlink="">
      <xdr:nvSpPr>
        <xdr:cNvPr id="151" name="円/楕円 150"/>
        <xdr:cNvSpPr/>
      </xdr:nvSpPr>
      <xdr:spPr>
        <a:xfrm>
          <a:off x="15621000" y="2835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7456</xdr:rowOff>
    </xdr:from>
    <xdr:ext cx="736600" cy="259045"/>
    <xdr:sp macro="" textlink="">
      <xdr:nvSpPr>
        <xdr:cNvPr id="152" name="テキスト ボックス 151"/>
        <xdr:cNvSpPr txBox="1"/>
      </xdr:nvSpPr>
      <xdr:spPr>
        <a:xfrm>
          <a:off x="15290800" y="29221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27214</xdr:rowOff>
    </xdr:from>
    <xdr:to>
      <xdr:col>21</xdr:col>
      <xdr:colOff>412750</xdr:colOff>
      <xdr:row>16</xdr:row>
      <xdr:rowOff>128814</xdr:rowOff>
    </xdr:to>
    <xdr:sp macro="" textlink="">
      <xdr:nvSpPr>
        <xdr:cNvPr id="153" name="円/楕円 152"/>
        <xdr:cNvSpPr/>
      </xdr:nvSpPr>
      <xdr:spPr>
        <a:xfrm>
          <a:off x="14732000" y="2770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113591</xdr:rowOff>
    </xdr:from>
    <xdr:ext cx="762000" cy="259045"/>
    <xdr:sp macro="" textlink="">
      <xdr:nvSpPr>
        <xdr:cNvPr id="154" name="テキスト ボックス 153"/>
        <xdr:cNvSpPr txBox="1"/>
      </xdr:nvSpPr>
      <xdr:spPr>
        <a:xfrm>
          <a:off x="14401800" y="2856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155121</xdr:rowOff>
    </xdr:from>
    <xdr:to>
      <xdr:col>20</xdr:col>
      <xdr:colOff>209550</xdr:colOff>
      <xdr:row>16</xdr:row>
      <xdr:rowOff>85271</xdr:rowOff>
    </xdr:to>
    <xdr:sp macro="" textlink="">
      <xdr:nvSpPr>
        <xdr:cNvPr id="155" name="円/楕円 154"/>
        <xdr:cNvSpPr/>
      </xdr:nvSpPr>
      <xdr:spPr>
        <a:xfrm>
          <a:off x="13843000" y="2726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70048</xdr:rowOff>
    </xdr:from>
    <xdr:ext cx="762000" cy="259045"/>
    <xdr:sp macro="" textlink="">
      <xdr:nvSpPr>
        <xdr:cNvPr id="156" name="テキスト ボックス 155"/>
        <xdr:cNvSpPr txBox="1"/>
      </xdr:nvSpPr>
      <xdr:spPr>
        <a:xfrm>
          <a:off x="13512800" y="2813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59871</xdr:rowOff>
    </xdr:from>
    <xdr:to>
      <xdr:col>19</xdr:col>
      <xdr:colOff>6350</xdr:colOff>
      <xdr:row>16</xdr:row>
      <xdr:rowOff>161471</xdr:rowOff>
    </xdr:to>
    <xdr:sp macro="" textlink="">
      <xdr:nvSpPr>
        <xdr:cNvPr id="157" name="円/楕円 156"/>
        <xdr:cNvSpPr/>
      </xdr:nvSpPr>
      <xdr:spPr>
        <a:xfrm>
          <a:off x="12954000" y="2803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146248</xdr:rowOff>
    </xdr:from>
    <xdr:ext cx="762000" cy="259045"/>
    <xdr:sp macro="" textlink="">
      <xdr:nvSpPr>
        <xdr:cNvPr id="158" name="テキスト ボックス 157"/>
        <xdr:cNvSpPr txBox="1"/>
      </xdr:nvSpPr>
      <xdr:spPr>
        <a:xfrm>
          <a:off x="12623800" y="2889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収支比率が類似団体平均を上回り、かつ上昇傾向にある要因として、養護老人ホームが市内に２施設あり、上昇する高齢化率（３６．９９％）に伴い、措置者が多いことが要因となっているため、施設の廃止等は困難な状況である。</a:t>
          </a:r>
        </a:p>
        <a:p>
          <a:r>
            <a:rPr kumimoji="1" lang="ja-JP" altLang="en-US" sz="1300">
              <a:latin typeface="ＭＳ Ｐゴシック"/>
            </a:rPr>
            <a:t>　また、社会保障の充実・多様化や生活保護者数も年々増加傾向にあり、扶助費が財政を圧迫する状態である。</a:t>
          </a: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3" name="直線コネクタ 172"/>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4" name="テキスト ボックス 173"/>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5" name="直線コネクタ 174"/>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6" name="テキスト ボックス 175"/>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7" name="直線コネクタ 176"/>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8" name="テキスト ボックス 177"/>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9" name="直線コネクタ 178"/>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80" name="テキスト ボックス 179"/>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1" name="直線コネクタ 180"/>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2" name="テキスト ボックス 181"/>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3" name="直線コネクタ 182"/>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4" name="テキスト ボックス 183"/>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5" name="直線コネクタ 18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6" name="テキスト ボックス 185"/>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7"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127000</xdr:rowOff>
    </xdr:from>
    <xdr:to>
      <xdr:col>7</xdr:col>
      <xdr:colOff>15875</xdr:colOff>
      <xdr:row>61</xdr:row>
      <xdr:rowOff>151493</xdr:rowOff>
    </xdr:to>
    <xdr:cxnSp macro="">
      <xdr:nvCxnSpPr>
        <xdr:cNvPr id="188" name="直線コネクタ 187"/>
        <xdr:cNvCxnSpPr/>
      </xdr:nvCxnSpPr>
      <xdr:spPr>
        <a:xfrm flipV="1">
          <a:off x="4826000" y="9042400"/>
          <a:ext cx="0" cy="15675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123570</xdr:rowOff>
    </xdr:from>
    <xdr:ext cx="762000" cy="259045"/>
    <xdr:sp macro="" textlink="">
      <xdr:nvSpPr>
        <xdr:cNvPr id="189" name="扶助費最小値テキスト"/>
        <xdr:cNvSpPr txBox="1"/>
      </xdr:nvSpPr>
      <xdr:spPr>
        <a:xfrm>
          <a:off x="4914900" y="1058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6</xdr:col>
      <xdr:colOff>612775</xdr:colOff>
      <xdr:row>61</xdr:row>
      <xdr:rowOff>151493</xdr:rowOff>
    </xdr:from>
    <xdr:to>
      <xdr:col>7</xdr:col>
      <xdr:colOff>104775</xdr:colOff>
      <xdr:row>61</xdr:row>
      <xdr:rowOff>151493</xdr:rowOff>
    </xdr:to>
    <xdr:cxnSp macro="">
      <xdr:nvCxnSpPr>
        <xdr:cNvPr id="190" name="直線コネクタ 189"/>
        <xdr:cNvCxnSpPr/>
      </xdr:nvCxnSpPr>
      <xdr:spPr>
        <a:xfrm>
          <a:off x="4737100" y="106099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41927</xdr:rowOff>
    </xdr:from>
    <xdr:ext cx="762000" cy="259045"/>
    <xdr:sp macro="" textlink="">
      <xdr:nvSpPr>
        <xdr:cNvPr id="191" name="扶助費最大値テキスト"/>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6</xdr:col>
      <xdr:colOff>612775</xdr:colOff>
      <xdr:row>52</xdr:row>
      <xdr:rowOff>127000</xdr:rowOff>
    </xdr:from>
    <xdr:to>
      <xdr:col>7</xdr:col>
      <xdr:colOff>104775</xdr:colOff>
      <xdr:row>52</xdr:row>
      <xdr:rowOff>127000</xdr:rowOff>
    </xdr:to>
    <xdr:cxnSp macro="">
      <xdr:nvCxnSpPr>
        <xdr:cNvPr id="192" name="直線コネクタ 191"/>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4535</xdr:rowOff>
    </xdr:from>
    <xdr:to>
      <xdr:col>7</xdr:col>
      <xdr:colOff>15875</xdr:colOff>
      <xdr:row>59</xdr:row>
      <xdr:rowOff>135165</xdr:rowOff>
    </xdr:to>
    <xdr:cxnSp macro="">
      <xdr:nvCxnSpPr>
        <xdr:cNvPr id="193" name="直線コネクタ 192"/>
        <xdr:cNvCxnSpPr/>
      </xdr:nvCxnSpPr>
      <xdr:spPr>
        <a:xfrm flipV="1">
          <a:off x="3987800" y="10120085"/>
          <a:ext cx="838200" cy="130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68234</xdr:rowOff>
    </xdr:from>
    <xdr:ext cx="762000" cy="259045"/>
    <xdr:sp macro="" textlink="">
      <xdr:nvSpPr>
        <xdr:cNvPr id="194" name="扶助費平均値テキスト"/>
        <xdr:cNvSpPr txBox="1"/>
      </xdr:nvSpPr>
      <xdr:spPr>
        <a:xfrm>
          <a:off x="4914900" y="93265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51707</xdr:rowOff>
    </xdr:from>
    <xdr:to>
      <xdr:col>7</xdr:col>
      <xdr:colOff>66675</xdr:colOff>
      <xdr:row>55</xdr:row>
      <xdr:rowOff>153307</xdr:rowOff>
    </xdr:to>
    <xdr:sp macro="" textlink="">
      <xdr:nvSpPr>
        <xdr:cNvPr id="195" name="フローチャート : 判断 194"/>
        <xdr:cNvSpPr/>
      </xdr:nvSpPr>
      <xdr:spPr>
        <a:xfrm>
          <a:off x="47752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59</xdr:row>
      <xdr:rowOff>4535</xdr:rowOff>
    </xdr:from>
    <xdr:to>
      <xdr:col>5</xdr:col>
      <xdr:colOff>549275</xdr:colOff>
      <xdr:row>59</xdr:row>
      <xdr:rowOff>135165</xdr:rowOff>
    </xdr:to>
    <xdr:cxnSp macro="">
      <xdr:nvCxnSpPr>
        <xdr:cNvPr id="196" name="直線コネクタ 195"/>
        <xdr:cNvCxnSpPr/>
      </xdr:nvCxnSpPr>
      <xdr:spPr>
        <a:xfrm>
          <a:off x="3098800" y="10120085"/>
          <a:ext cx="889000" cy="130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51707</xdr:rowOff>
    </xdr:from>
    <xdr:to>
      <xdr:col>5</xdr:col>
      <xdr:colOff>600075</xdr:colOff>
      <xdr:row>55</xdr:row>
      <xdr:rowOff>153307</xdr:rowOff>
    </xdr:to>
    <xdr:sp macro="" textlink="">
      <xdr:nvSpPr>
        <xdr:cNvPr id="197" name="フローチャート : 判断 196"/>
        <xdr:cNvSpPr/>
      </xdr:nvSpPr>
      <xdr:spPr>
        <a:xfrm>
          <a:off x="3937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163484</xdr:rowOff>
    </xdr:from>
    <xdr:ext cx="736600" cy="259045"/>
    <xdr:sp macro="" textlink="">
      <xdr:nvSpPr>
        <xdr:cNvPr id="198" name="テキスト ボックス 197"/>
        <xdr:cNvSpPr txBox="1"/>
      </xdr:nvSpPr>
      <xdr:spPr>
        <a:xfrm>
          <a:off x="3606800" y="925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78015</xdr:rowOff>
    </xdr:from>
    <xdr:to>
      <xdr:col>4</xdr:col>
      <xdr:colOff>346075</xdr:colOff>
      <xdr:row>59</xdr:row>
      <xdr:rowOff>4535</xdr:rowOff>
    </xdr:to>
    <xdr:cxnSp macro="">
      <xdr:nvCxnSpPr>
        <xdr:cNvPr id="199" name="直線コネクタ 198"/>
        <xdr:cNvCxnSpPr/>
      </xdr:nvCxnSpPr>
      <xdr:spPr>
        <a:xfrm>
          <a:off x="2209800" y="10022115"/>
          <a:ext cx="889000" cy="97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141515</xdr:rowOff>
    </xdr:from>
    <xdr:to>
      <xdr:col>4</xdr:col>
      <xdr:colOff>396875</xdr:colOff>
      <xdr:row>55</xdr:row>
      <xdr:rowOff>71665</xdr:rowOff>
    </xdr:to>
    <xdr:sp macro="" textlink="">
      <xdr:nvSpPr>
        <xdr:cNvPr id="200" name="フローチャート : 判断 199"/>
        <xdr:cNvSpPr/>
      </xdr:nvSpPr>
      <xdr:spPr>
        <a:xfrm>
          <a:off x="3048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81842</xdr:rowOff>
    </xdr:from>
    <xdr:ext cx="762000" cy="259045"/>
    <xdr:sp macro="" textlink="">
      <xdr:nvSpPr>
        <xdr:cNvPr id="201" name="テキスト ボックス 200"/>
        <xdr:cNvSpPr txBox="1"/>
      </xdr:nvSpPr>
      <xdr:spPr>
        <a:xfrm>
          <a:off x="2717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118835</xdr:rowOff>
    </xdr:from>
    <xdr:to>
      <xdr:col>3</xdr:col>
      <xdr:colOff>142875</xdr:colOff>
      <xdr:row>58</xdr:row>
      <xdr:rowOff>78015</xdr:rowOff>
    </xdr:to>
    <xdr:cxnSp macro="">
      <xdr:nvCxnSpPr>
        <xdr:cNvPr id="202" name="直線コネクタ 201"/>
        <xdr:cNvCxnSpPr/>
      </xdr:nvCxnSpPr>
      <xdr:spPr>
        <a:xfrm>
          <a:off x="1320800" y="9891485"/>
          <a:ext cx="889000" cy="130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203" name="フローチャート : 判断 202"/>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204" name="テキスト ボックス 203"/>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166007</xdr:rowOff>
    </xdr:from>
    <xdr:to>
      <xdr:col>1</xdr:col>
      <xdr:colOff>676275</xdr:colOff>
      <xdr:row>54</xdr:row>
      <xdr:rowOff>96157</xdr:rowOff>
    </xdr:to>
    <xdr:sp macro="" textlink="">
      <xdr:nvSpPr>
        <xdr:cNvPr id="205" name="フローチャート : 判断 204"/>
        <xdr:cNvSpPr/>
      </xdr:nvSpPr>
      <xdr:spPr>
        <a:xfrm>
          <a:off x="1270000" y="9252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106334</xdr:rowOff>
    </xdr:from>
    <xdr:ext cx="762000" cy="259045"/>
    <xdr:sp macro="" textlink="">
      <xdr:nvSpPr>
        <xdr:cNvPr id="206" name="テキスト ボックス 205"/>
        <xdr:cNvSpPr txBox="1"/>
      </xdr:nvSpPr>
      <xdr:spPr>
        <a:xfrm>
          <a:off x="939800" y="9021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7" name="テキスト ボックス 206"/>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8" name="テキスト ボックス 207"/>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9" name="テキスト ボックス 208"/>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0" name="テキスト ボックス 209"/>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1" name="テキスト ボックス 210"/>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58</xdr:row>
      <xdr:rowOff>125185</xdr:rowOff>
    </xdr:from>
    <xdr:to>
      <xdr:col>7</xdr:col>
      <xdr:colOff>66675</xdr:colOff>
      <xdr:row>59</xdr:row>
      <xdr:rowOff>55335</xdr:rowOff>
    </xdr:to>
    <xdr:sp macro="" textlink="">
      <xdr:nvSpPr>
        <xdr:cNvPr id="212" name="円/楕円 211"/>
        <xdr:cNvSpPr/>
      </xdr:nvSpPr>
      <xdr:spPr>
        <a:xfrm>
          <a:off x="4775200" y="10069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97262</xdr:rowOff>
    </xdr:from>
    <xdr:ext cx="762000" cy="259045"/>
    <xdr:sp macro="" textlink="">
      <xdr:nvSpPr>
        <xdr:cNvPr id="213" name="扶助費該当値テキスト"/>
        <xdr:cNvSpPr txBox="1"/>
      </xdr:nvSpPr>
      <xdr:spPr>
        <a:xfrm>
          <a:off x="4914900" y="10041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5</xdr:col>
      <xdr:colOff>498475</xdr:colOff>
      <xdr:row>59</xdr:row>
      <xdr:rowOff>84365</xdr:rowOff>
    </xdr:from>
    <xdr:to>
      <xdr:col>5</xdr:col>
      <xdr:colOff>600075</xdr:colOff>
      <xdr:row>60</xdr:row>
      <xdr:rowOff>14515</xdr:rowOff>
    </xdr:to>
    <xdr:sp macro="" textlink="">
      <xdr:nvSpPr>
        <xdr:cNvPr id="214" name="円/楕円 213"/>
        <xdr:cNvSpPr/>
      </xdr:nvSpPr>
      <xdr:spPr>
        <a:xfrm>
          <a:off x="3937000" y="10199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170742</xdr:rowOff>
    </xdr:from>
    <xdr:ext cx="736600" cy="259045"/>
    <xdr:sp macro="" textlink="">
      <xdr:nvSpPr>
        <xdr:cNvPr id="215" name="テキスト ボックス 214"/>
        <xdr:cNvSpPr txBox="1"/>
      </xdr:nvSpPr>
      <xdr:spPr>
        <a:xfrm>
          <a:off x="3606800" y="10286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125185</xdr:rowOff>
    </xdr:from>
    <xdr:to>
      <xdr:col>4</xdr:col>
      <xdr:colOff>396875</xdr:colOff>
      <xdr:row>59</xdr:row>
      <xdr:rowOff>55335</xdr:rowOff>
    </xdr:to>
    <xdr:sp macro="" textlink="">
      <xdr:nvSpPr>
        <xdr:cNvPr id="216" name="円/楕円 215"/>
        <xdr:cNvSpPr/>
      </xdr:nvSpPr>
      <xdr:spPr>
        <a:xfrm>
          <a:off x="3048000" y="10069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40112</xdr:rowOff>
    </xdr:from>
    <xdr:ext cx="762000" cy="259045"/>
    <xdr:sp macro="" textlink="">
      <xdr:nvSpPr>
        <xdr:cNvPr id="217" name="テキスト ボックス 216"/>
        <xdr:cNvSpPr txBox="1"/>
      </xdr:nvSpPr>
      <xdr:spPr>
        <a:xfrm>
          <a:off x="2717800" y="10155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27215</xdr:rowOff>
    </xdr:from>
    <xdr:to>
      <xdr:col>3</xdr:col>
      <xdr:colOff>193675</xdr:colOff>
      <xdr:row>58</xdr:row>
      <xdr:rowOff>128815</xdr:rowOff>
    </xdr:to>
    <xdr:sp macro="" textlink="">
      <xdr:nvSpPr>
        <xdr:cNvPr id="218" name="円/楕円 217"/>
        <xdr:cNvSpPr/>
      </xdr:nvSpPr>
      <xdr:spPr>
        <a:xfrm>
          <a:off x="2159000" y="9971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113592</xdr:rowOff>
    </xdr:from>
    <xdr:ext cx="762000" cy="259045"/>
    <xdr:sp macro="" textlink="">
      <xdr:nvSpPr>
        <xdr:cNvPr id="219" name="テキスト ボックス 218"/>
        <xdr:cNvSpPr txBox="1"/>
      </xdr:nvSpPr>
      <xdr:spPr>
        <a:xfrm>
          <a:off x="1828800" y="10057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68035</xdr:rowOff>
    </xdr:from>
    <xdr:to>
      <xdr:col>1</xdr:col>
      <xdr:colOff>676275</xdr:colOff>
      <xdr:row>57</xdr:row>
      <xdr:rowOff>169635</xdr:rowOff>
    </xdr:to>
    <xdr:sp macro="" textlink="">
      <xdr:nvSpPr>
        <xdr:cNvPr id="220" name="円/楕円 219"/>
        <xdr:cNvSpPr/>
      </xdr:nvSpPr>
      <xdr:spPr>
        <a:xfrm>
          <a:off x="1270000" y="9840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154412</xdr:rowOff>
    </xdr:from>
    <xdr:ext cx="762000" cy="259045"/>
    <xdr:sp macro="" textlink="">
      <xdr:nvSpPr>
        <xdr:cNvPr id="221" name="テキスト ボックス 220"/>
        <xdr:cNvSpPr txBox="1"/>
      </xdr:nvSpPr>
      <xdr:spPr>
        <a:xfrm>
          <a:off x="939800" y="992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2" name="正方形/長方形 22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3" name="正方形/長方形 222"/>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4" name="正方形/長方形 223"/>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41/62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5" name="正方形/長方形 224"/>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6" name="正方形/長方形 225"/>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7" name="正方形/長方形 226"/>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8" name="正方形/長方形 227"/>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9" name="正方形/長方形 228"/>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0" name="正方形/長方形 229"/>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1" name="正方形/長方形 230"/>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2" name="テキスト ボックス 231"/>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が類似団体平均より高くなっているのは、繰出金の増加が主な要因である。国民健康保険事業会計や後期高齢者医療特別会計に対する社会保障費に関する繰出しが要因となっている。</a:t>
          </a:r>
        </a:p>
        <a:p>
          <a:r>
            <a:rPr kumimoji="1" lang="ja-JP" altLang="en-US" sz="1300">
              <a:latin typeface="ＭＳ Ｐゴシック"/>
            </a:rPr>
            <a:t>　今後、税収を主な財源とする普通会計の負担額を減らしていくよう医療費抑制を一層強化に努める。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33" name="テキスト ボックス 232"/>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4" name="直線コネクタ 233"/>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5" name="テキスト ボックス 234"/>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6" name="直線コネクタ 235"/>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7" name="テキスト ボックス 236"/>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8" name="直線コネクタ 237"/>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9" name="テキスト ボックス 238"/>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40" name="直線コネクタ 239"/>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1" name="テキスト ボックス 240"/>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2" name="直線コネクタ 241"/>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3" name="テキスト ボックス 242"/>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4" name="直線コネクタ 243"/>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5" name="テキスト ボックス 244"/>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96520</xdr:rowOff>
    </xdr:from>
    <xdr:to>
      <xdr:col>24</xdr:col>
      <xdr:colOff>31750</xdr:colOff>
      <xdr:row>61</xdr:row>
      <xdr:rowOff>39370</xdr:rowOff>
    </xdr:to>
    <xdr:cxnSp macro="">
      <xdr:nvCxnSpPr>
        <xdr:cNvPr id="249" name="直線コネクタ 248"/>
        <xdr:cNvCxnSpPr/>
      </xdr:nvCxnSpPr>
      <xdr:spPr>
        <a:xfrm flipV="1">
          <a:off x="16510000" y="901192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50"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51" name="直線コネクタ 250"/>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11447</xdr:rowOff>
    </xdr:from>
    <xdr:ext cx="762000" cy="259045"/>
    <xdr:sp macro="" textlink="">
      <xdr:nvSpPr>
        <xdr:cNvPr id="252" name="その他最大値テキスト"/>
        <xdr:cNvSpPr txBox="1"/>
      </xdr:nvSpPr>
      <xdr:spPr>
        <a:xfrm>
          <a:off x="16598900" y="875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23</xdr:col>
      <xdr:colOff>628650</xdr:colOff>
      <xdr:row>52</xdr:row>
      <xdr:rowOff>96520</xdr:rowOff>
    </xdr:from>
    <xdr:to>
      <xdr:col>24</xdr:col>
      <xdr:colOff>120650</xdr:colOff>
      <xdr:row>52</xdr:row>
      <xdr:rowOff>96520</xdr:rowOff>
    </xdr:to>
    <xdr:cxnSp macro="">
      <xdr:nvCxnSpPr>
        <xdr:cNvPr id="253" name="直線コネクタ 252"/>
        <xdr:cNvCxnSpPr/>
      </xdr:nvCxnSpPr>
      <xdr:spPr>
        <a:xfrm>
          <a:off x="16421100" y="9011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115570</xdr:rowOff>
    </xdr:from>
    <xdr:to>
      <xdr:col>24</xdr:col>
      <xdr:colOff>31750</xdr:colOff>
      <xdr:row>57</xdr:row>
      <xdr:rowOff>115570</xdr:rowOff>
    </xdr:to>
    <xdr:cxnSp macro="">
      <xdr:nvCxnSpPr>
        <xdr:cNvPr id="254" name="直線コネクタ 253"/>
        <xdr:cNvCxnSpPr/>
      </xdr:nvCxnSpPr>
      <xdr:spPr>
        <a:xfrm>
          <a:off x="15671800" y="98882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161307</xdr:rowOff>
    </xdr:from>
    <xdr:ext cx="762000" cy="259045"/>
    <xdr:sp macro="" textlink="">
      <xdr:nvSpPr>
        <xdr:cNvPr id="255" name="その他平均値テキスト"/>
        <xdr:cNvSpPr txBox="1"/>
      </xdr:nvSpPr>
      <xdr:spPr>
        <a:xfrm>
          <a:off x="16598900" y="9591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144780</xdr:rowOff>
    </xdr:from>
    <xdr:to>
      <xdr:col>24</xdr:col>
      <xdr:colOff>82550</xdr:colOff>
      <xdr:row>57</xdr:row>
      <xdr:rowOff>74930</xdr:rowOff>
    </xdr:to>
    <xdr:sp macro="" textlink="">
      <xdr:nvSpPr>
        <xdr:cNvPr id="256" name="フローチャート : 判断 255"/>
        <xdr:cNvSpPr/>
      </xdr:nvSpPr>
      <xdr:spPr>
        <a:xfrm>
          <a:off x="164592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62230</xdr:rowOff>
    </xdr:from>
    <xdr:to>
      <xdr:col>22</xdr:col>
      <xdr:colOff>565150</xdr:colOff>
      <xdr:row>57</xdr:row>
      <xdr:rowOff>115570</xdr:rowOff>
    </xdr:to>
    <xdr:cxnSp macro="">
      <xdr:nvCxnSpPr>
        <xdr:cNvPr id="257" name="直線コネクタ 256"/>
        <xdr:cNvCxnSpPr/>
      </xdr:nvCxnSpPr>
      <xdr:spPr>
        <a:xfrm>
          <a:off x="14782800" y="98348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137160</xdr:rowOff>
    </xdr:from>
    <xdr:to>
      <xdr:col>22</xdr:col>
      <xdr:colOff>615950</xdr:colOff>
      <xdr:row>57</xdr:row>
      <xdr:rowOff>67310</xdr:rowOff>
    </xdr:to>
    <xdr:sp macro="" textlink="">
      <xdr:nvSpPr>
        <xdr:cNvPr id="258" name="フローチャート : 判断 257"/>
        <xdr:cNvSpPr/>
      </xdr:nvSpPr>
      <xdr:spPr>
        <a:xfrm>
          <a:off x="156210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77487</xdr:rowOff>
    </xdr:from>
    <xdr:ext cx="736600" cy="259045"/>
    <xdr:sp macro="" textlink="">
      <xdr:nvSpPr>
        <xdr:cNvPr id="259" name="テキスト ボックス 258"/>
        <xdr:cNvSpPr txBox="1"/>
      </xdr:nvSpPr>
      <xdr:spPr>
        <a:xfrm>
          <a:off x="15290800" y="9507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62230</xdr:rowOff>
    </xdr:from>
    <xdr:to>
      <xdr:col>21</xdr:col>
      <xdr:colOff>361950</xdr:colOff>
      <xdr:row>57</xdr:row>
      <xdr:rowOff>77470</xdr:rowOff>
    </xdr:to>
    <xdr:cxnSp macro="">
      <xdr:nvCxnSpPr>
        <xdr:cNvPr id="260" name="直線コネクタ 259"/>
        <xdr:cNvCxnSpPr/>
      </xdr:nvCxnSpPr>
      <xdr:spPr>
        <a:xfrm flipV="1">
          <a:off x="13893800" y="98348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99060</xdr:rowOff>
    </xdr:from>
    <xdr:to>
      <xdr:col>21</xdr:col>
      <xdr:colOff>412750</xdr:colOff>
      <xdr:row>57</xdr:row>
      <xdr:rowOff>29210</xdr:rowOff>
    </xdr:to>
    <xdr:sp macro="" textlink="">
      <xdr:nvSpPr>
        <xdr:cNvPr id="261" name="フローチャート : 判断 260"/>
        <xdr:cNvSpPr/>
      </xdr:nvSpPr>
      <xdr:spPr>
        <a:xfrm>
          <a:off x="14732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39387</xdr:rowOff>
    </xdr:from>
    <xdr:ext cx="762000" cy="259045"/>
    <xdr:sp macro="" textlink="">
      <xdr:nvSpPr>
        <xdr:cNvPr id="262" name="テキスト ボックス 261"/>
        <xdr:cNvSpPr txBox="1"/>
      </xdr:nvSpPr>
      <xdr:spPr>
        <a:xfrm>
          <a:off x="14401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16510</xdr:rowOff>
    </xdr:from>
    <xdr:to>
      <xdr:col>20</xdr:col>
      <xdr:colOff>158750</xdr:colOff>
      <xdr:row>57</xdr:row>
      <xdr:rowOff>77470</xdr:rowOff>
    </xdr:to>
    <xdr:cxnSp macro="">
      <xdr:nvCxnSpPr>
        <xdr:cNvPr id="263" name="直線コネクタ 262"/>
        <xdr:cNvCxnSpPr/>
      </xdr:nvCxnSpPr>
      <xdr:spPr>
        <a:xfrm>
          <a:off x="13004800" y="97891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64" name="フローチャート : 判断 263"/>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39387</xdr:rowOff>
    </xdr:from>
    <xdr:ext cx="762000" cy="259045"/>
    <xdr:sp macro="" textlink="">
      <xdr:nvSpPr>
        <xdr:cNvPr id="265" name="テキスト ボックス 264"/>
        <xdr:cNvSpPr txBox="1"/>
      </xdr:nvSpPr>
      <xdr:spPr>
        <a:xfrm>
          <a:off x="13512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129540</xdr:rowOff>
    </xdr:from>
    <xdr:to>
      <xdr:col>19</xdr:col>
      <xdr:colOff>6350</xdr:colOff>
      <xdr:row>57</xdr:row>
      <xdr:rowOff>59690</xdr:rowOff>
    </xdr:to>
    <xdr:sp macro="" textlink="">
      <xdr:nvSpPr>
        <xdr:cNvPr id="266" name="フローチャート : 判断 265"/>
        <xdr:cNvSpPr/>
      </xdr:nvSpPr>
      <xdr:spPr>
        <a:xfrm>
          <a:off x="12954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69867</xdr:rowOff>
    </xdr:from>
    <xdr:ext cx="762000" cy="259045"/>
    <xdr:sp macro="" textlink="">
      <xdr:nvSpPr>
        <xdr:cNvPr id="267" name="テキスト ボックス 266"/>
        <xdr:cNvSpPr txBox="1"/>
      </xdr:nvSpPr>
      <xdr:spPr>
        <a:xfrm>
          <a:off x="12623800" y="949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64770</xdr:rowOff>
    </xdr:from>
    <xdr:to>
      <xdr:col>24</xdr:col>
      <xdr:colOff>82550</xdr:colOff>
      <xdr:row>57</xdr:row>
      <xdr:rowOff>166370</xdr:rowOff>
    </xdr:to>
    <xdr:sp macro="" textlink="">
      <xdr:nvSpPr>
        <xdr:cNvPr id="273" name="円/楕円 272"/>
        <xdr:cNvSpPr/>
      </xdr:nvSpPr>
      <xdr:spPr>
        <a:xfrm>
          <a:off x="164592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36847</xdr:rowOff>
    </xdr:from>
    <xdr:ext cx="762000" cy="259045"/>
    <xdr:sp macro="" textlink="">
      <xdr:nvSpPr>
        <xdr:cNvPr id="274" name="その他該当値テキスト"/>
        <xdr:cNvSpPr txBox="1"/>
      </xdr:nvSpPr>
      <xdr:spPr>
        <a:xfrm>
          <a:off x="165989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64770</xdr:rowOff>
    </xdr:from>
    <xdr:to>
      <xdr:col>22</xdr:col>
      <xdr:colOff>615950</xdr:colOff>
      <xdr:row>57</xdr:row>
      <xdr:rowOff>166370</xdr:rowOff>
    </xdr:to>
    <xdr:sp macro="" textlink="">
      <xdr:nvSpPr>
        <xdr:cNvPr id="275" name="円/楕円 274"/>
        <xdr:cNvSpPr/>
      </xdr:nvSpPr>
      <xdr:spPr>
        <a:xfrm>
          <a:off x="156210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151147</xdr:rowOff>
    </xdr:from>
    <xdr:ext cx="736600" cy="259045"/>
    <xdr:sp macro="" textlink="">
      <xdr:nvSpPr>
        <xdr:cNvPr id="276" name="テキスト ボックス 275"/>
        <xdr:cNvSpPr txBox="1"/>
      </xdr:nvSpPr>
      <xdr:spPr>
        <a:xfrm>
          <a:off x="15290800" y="9923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11430</xdr:rowOff>
    </xdr:from>
    <xdr:to>
      <xdr:col>21</xdr:col>
      <xdr:colOff>412750</xdr:colOff>
      <xdr:row>57</xdr:row>
      <xdr:rowOff>113030</xdr:rowOff>
    </xdr:to>
    <xdr:sp macro="" textlink="">
      <xdr:nvSpPr>
        <xdr:cNvPr id="277" name="円/楕円 276"/>
        <xdr:cNvSpPr/>
      </xdr:nvSpPr>
      <xdr:spPr>
        <a:xfrm>
          <a:off x="14732000" y="978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97807</xdr:rowOff>
    </xdr:from>
    <xdr:ext cx="762000" cy="259045"/>
    <xdr:sp macro="" textlink="">
      <xdr:nvSpPr>
        <xdr:cNvPr id="278" name="テキスト ボックス 277"/>
        <xdr:cNvSpPr txBox="1"/>
      </xdr:nvSpPr>
      <xdr:spPr>
        <a:xfrm>
          <a:off x="14401800" y="9870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26670</xdr:rowOff>
    </xdr:from>
    <xdr:to>
      <xdr:col>20</xdr:col>
      <xdr:colOff>209550</xdr:colOff>
      <xdr:row>57</xdr:row>
      <xdr:rowOff>128270</xdr:rowOff>
    </xdr:to>
    <xdr:sp macro="" textlink="">
      <xdr:nvSpPr>
        <xdr:cNvPr id="279" name="円/楕円 278"/>
        <xdr:cNvSpPr/>
      </xdr:nvSpPr>
      <xdr:spPr>
        <a:xfrm>
          <a:off x="13843000" y="979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113047</xdr:rowOff>
    </xdr:from>
    <xdr:ext cx="762000" cy="259045"/>
    <xdr:sp macro="" textlink="">
      <xdr:nvSpPr>
        <xdr:cNvPr id="280" name="テキスト ボックス 279"/>
        <xdr:cNvSpPr txBox="1"/>
      </xdr:nvSpPr>
      <xdr:spPr>
        <a:xfrm>
          <a:off x="13512800" y="988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137160</xdr:rowOff>
    </xdr:from>
    <xdr:to>
      <xdr:col>19</xdr:col>
      <xdr:colOff>6350</xdr:colOff>
      <xdr:row>57</xdr:row>
      <xdr:rowOff>67310</xdr:rowOff>
    </xdr:to>
    <xdr:sp macro="" textlink="">
      <xdr:nvSpPr>
        <xdr:cNvPr id="281" name="円/楕円 280"/>
        <xdr:cNvSpPr/>
      </xdr:nvSpPr>
      <xdr:spPr>
        <a:xfrm>
          <a:off x="12954000" y="973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52087</xdr:rowOff>
    </xdr:from>
    <xdr:ext cx="762000" cy="259045"/>
    <xdr:sp macro="" textlink="">
      <xdr:nvSpPr>
        <xdr:cNvPr id="282" name="テキスト ボックス 281"/>
        <xdr:cNvSpPr txBox="1"/>
      </xdr:nvSpPr>
      <xdr:spPr>
        <a:xfrm>
          <a:off x="12623800" y="982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経常収支比率における補助費等の比率が類似団体平均を大きく下回っているのは、市単独補助金の終期設定の徹底や定期的な事業効果の見直し実施等が要因と思われる。</a:t>
          </a:r>
        </a:p>
        <a:p>
          <a:r>
            <a:rPr kumimoji="1" lang="ja-JP" altLang="en-US" sz="1300">
              <a:latin typeface="ＭＳ Ｐゴシック"/>
            </a:rPr>
            <a:t>　今後も補助金の見直しや廃止などを継続的に取組み、適正な財政運用に努める。</a:t>
          </a: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7" name="直線コネクタ 296"/>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8" name="テキスト ボックス 297"/>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9" name="直線コネクタ 298"/>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300" name="テキスト ボックス 299"/>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1" name="直線コネクタ 300"/>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2" name="テキスト ボックス 301"/>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3" name="直線コネクタ 302"/>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4" name="テキスト ボックス 303"/>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5" name="直線コネクタ 304"/>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6" name="テキスト ボックス 305"/>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7" name="直線コネクタ 30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8" name="テキスト ボックス 307"/>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127000</xdr:rowOff>
    </xdr:from>
    <xdr:to>
      <xdr:col>24</xdr:col>
      <xdr:colOff>31750</xdr:colOff>
      <xdr:row>40</xdr:row>
      <xdr:rowOff>149860</xdr:rowOff>
    </xdr:to>
    <xdr:cxnSp macro="">
      <xdr:nvCxnSpPr>
        <xdr:cNvPr id="310" name="直線コネクタ 309"/>
        <xdr:cNvCxnSpPr/>
      </xdr:nvCxnSpPr>
      <xdr:spPr>
        <a:xfrm flipV="1">
          <a:off x="16510000" y="561340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121937</xdr:rowOff>
    </xdr:from>
    <xdr:ext cx="762000" cy="259045"/>
    <xdr:sp macro="" textlink="">
      <xdr:nvSpPr>
        <xdr:cNvPr id="311" name="補助費等最小値テキスト"/>
        <xdr:cNvSpPr txBox="1"/>
      </xdr:nvSpPr>
      <xdr:spPr>
        <a:xfrm>
          <a:off x="16598900" y="697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22.8</a:t>
          </a:r>
          <a:endParaRPr kumimoji="1" lang="ja-JP" altLang="en-US" sz="1000" b="1">
            <a:latin typeface="ＭＳ Ｐゴシック"/>
          </a:endParaRPr>
        </a:p>
      </xdr:txBody>
    </xdr:sp>
    <xdr:clientData/>
  </xdr:oneCellAnchor>
  <xdr:twoCellAnchor>
    <xdr:from>
      <xdr:col>23</xdr:col>
      <xdr:colOff>628650</xdr:colOff>
      <xdr:row>40</xdr:row>
      <xdr:rowOff>149860</xdr:rowOff>
    </xdr:from>
    <xdr:to>
      <xdr:col>24</xdr:col>
      <xdr:colOff>120650</xdr:colOff>
      <xdr:row>40</xdr:row>
      <xdr:rowOff>149860</xdr:rowOff>
    </xdr:to>
    <xdr:cxnSp macro="">
      <xdr:nvCxnSpPr>
        <xdr:cNvPr id="312" name="直線コネクタ 311"/>
        <xdr:cNvCxnSpPr/>
      </xdr:nvCxnSpPr>
      <xdr:spPr>
        <a:xfrm>
          <a:off x="16421100" y="700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41927</xdr:rowOff>
    </xdr:from>
    <xdr:ext cx="762000" cy="259045"/>
    <xdr:sp macro="" textlink="">
      <xdr:nvSpPr>
        <xdr:cNvPr id="313" name="補助費等最大値テキスト"/>
        <xdr:cNvSpPr txBox="1"/>
      </xdr:nvSpPr>
      <xdr:spPr>
        <a:xfrm>
          <a:off x="16598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32</xdr:row>
      <xdr:rowOff>127000</xdr:rowOff>
    </xdr:from>
    <xdr:to>
      <xdr:col>24</xdr:col>
      <xdr:colOff>120650</xdr:colOff>
      <xdr:row>32</xdr:row>
      <xdr:rowOff>127000</xdr:rowOff>
    </xdr:to>
    <xdr:cxnSp macro="">
      <xdr:nvCxnSpPr>
        <xdr:cNvPr id="314" name="直線コネクタ 313"/>
        <xdr:cNvCxnSpPr/>
      </xdr:nvCxnSpPr>
      <xdr:spPr>
        <a:xfrm>
          <a:off x="16421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46990</xdr:rowOff>
    </xdr:from>
    <xdr:to>
      <xdr:col>24</xdr:col>
      <xdr:colOff>31750</xdr:colOff>
      <xdr:row>33</xdr:row>
      <xdr:rowOff>54610</xdr:rowOff>
    </xdr:to>
    <xdr:cxnSp macro="">
      <xdr:nvCxnSpPr>
        <xdr:cNvPr id="315" name="直線コネクタ 314"/>
        <xdr:cNvCxnSpPr/>
      </xdr:nvCxnSpPr>
      <xdr:spPr>
        <a:xfrm flipV="1">
          <a:off x="15671800" y="570484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67327</xdr:rowOff>
    </xdr:from>
    <xdr:ext cx="762000" cy="259045"/>
    <xdr:sp macro="" textlink="">
      <xdr:nvSpPr>
        <xdr:cNvPr id="316" name="補助費等平均値テキスト"/>
        <xdr:cNvSpPr txBox="1"/>
      </xdr:nvSpPr>
      <xdr:spPr>
        <a:xfrm>
          <a:off x="16598900" y="6068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17" name="フローチャート : 判断 316"/>
        <xdr:cNvSpPr/>
      </xdr:nvSpPr>
      <xdr:spPr>
        <a:xfrm>
          <a:off x="164592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33</xdr:row>
      <xdr:rowOff>54610</xdr:rowOff>
    </xdr:from>
    <xdr:to>
      <xdr:col>22</xdr:col>
      <xdr:colOff>565150</xdr:colOff>
      <xdr:row>33</xdr:row>
      <xdr:rowOff>77470</xdr:rowOff>
    </xdr:to>
    <xdr:cxnSp macro="">
      <xdr:nvCxnSpPr>
        <xdr:cNvPr id="318" name="直線コネクタ 317"/>
        <xdr:cNvCxnSpPr/>
      </xdr:nvCxnSpPr>
      <xdr:spPr>
        <a:xfrm flipV="1">
          <a:off x="14782800" y="57124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102870</xdr:rowOff>
    </xdr:from>
    <xdr:to>
      <xdr:col>22</xdr:col>
      <xdr:colOff>615950</xdr:colOff>
      <xdr:row>36</xdr:row>
      <xdr:rowOff>33020</xdr:rowOff>
    </xdr:to>
    <xdr:sp macro="" textlink="">
      <xdr:nvSpPr>
        <xdr:cNvPr id="319" name="フローチャート : 判断 318"/>
        <xdr:cNvSpPr/>
      </xdr:nvSpPr>
      <xdr:spPr>
        <a:xfrm>
          <a:off x="15621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17797</xdr:rowOff>
    </xdr:from>
    <xdr:ext cx="736600" cy="259045"/>
    <xdr:sp macro="" textlink="">
      <xdr:nvSpPr>
        <xdr:cNvPr id="320" name="テキスト ボックス 319"/>
        <xdr:cNvSpPr txBox="1"/>
      </xdr:nvSpPr>
      <xdr:spPr>
        <a:xfrm>
          <a:off x="15290800" y="618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20</xdr:col>
      <xdr:colOff>158750</xdr:colOff>
      <xdr:row>33</xdr:row>
      <xdr:rowOff>77470</xdr:rowOff>
    </xdr:from>
    <xdr:to>
      <xdr:col>21</xdr:col>
      <xdr:colOff>361950</xdr:colOff>
      <xdr:row>33</xdr:row>
      <xdr:rowOff>100330</xdr:rowOff>
    </xdr:to>
    <xdr:cxnSp macro="">
      <xdr:nvCxnSpPr>
        <xdr:cNvPr id="321" name="直線コネクタ 320"/>
        <xdr:cNvCxnSpPr/>
      </xdr:nvCxnSpPr>
      <xdr:spPr>
        <a:xfrm flipV="1">
          <a:off x="13893800" y="57353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110490</xdr:rowOff>
    </xdr:from>
    <xdr:to>
      <xdr:col>21</xdr:col>
      <xdr:colOff>412750</xdr:colOff>
      <xdr:row>36</xdr:row>
      <xdr:rowOff>40640</xdr:rowOff>
    </xdr:to>
    <xdr:sp macro="" textlink="">
      <xdr:nvSpPr>
        <xdr:cNvPr id="322" name="フローチャート : 判断 321"/>
        <xdr:cNvSpPr/>
      </xdr:nvSpPr>
      <xdr:spPr>
        <a:xfrm>
          <a:off x="14732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25417</xdr:rowOff>
    </xdr:from>
    <xdr:ext cx="762000" cy="259045"/>
    <xdr:sp macro="" textlink="">
      <xdr:nvSpPr>
        <xdr:cNvPr id="323" name="テキスト ボックス 322"/>
        <xdr:cNvSpPr txBox="1"/>
      </xdr:nvSpPr>
      <xdr:spPr>
        <a:xfrm>
          <a:off x="144018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46990</xdr:rowOff>
    </xdr:from>
    <xdr:to>
      <xdr:col>20</xdr:col>
      <xdr:colOff>158750</xdr:colOff>
      <xdr:row>33</xdr:row>
      <xdr:rowOff>100330</xdr:rowOff>
    </xdr:to>
    <xdr:cxnSp macro="">
      <xdr:nvCxnSpPr>
        <xdr:cNvPr id="324" name="直線コネクタ 323"/>
        <xdr:cNvCxnSpPr/>
      </xdr:nvCxnSpPr>
      <xdr:spPr>
        <a:xfrm>
          <a:off x="13004800" y="57048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26670</xdr:rowOff>
    </xdr:from>
    <xdr:to>
      <xdr:col>20</xdr:col>
      <xdr:colOff>209550</xdr:colOff>
      <xdr:row>35</xdr:row>
      <xdr:rowOff>128270</xdr:rowOff>
    </xdr:to>
    <xdr:sp macro="" textlink="">
      <xdr:nvSpPr>
        <xdr:cNvPr id="325" name="フローチャート : 判断 324"/>
        <xdr:cNvSpPr/>
      </xdr:nvSpPr>
      <xdr:spPr>
        <a:xfrm>
          <a:off x="138430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113047</xdr:rowOff>
    </xdr:from>
    <xdr:ext cx="762000" cy="259045"/>
    <xdr:sp macro="" textlink="">
      <xdr:nvSpPr>
        <xdr:cNvPr id="326" name="テキスト ボックス 325"/>
        <xdr:cNvSpPr txBox="1"/>
      </xdr:nvSpPr>
      <xdr:spPr>
        <a:xfrm>
          <a:off x="13512800" y="611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41910</xdr:rowOff>
    </xdr:from>
    <xdr:to>
      <xdr:col>19</xdr:col>
      <xdr:colOff>6350</xdr:colOff>
      <xdr:row>35</xdr:row>
      <xdr:rowOff>143510</xdr:rowOff>
    </xdr:to>
    <xdr:sp macro="" textlink="">
      <xdr:nvSpPr>
        <xdr:cNvPr id="327" name="フローチャート : 判断 326"/>
        <xdr:cNvSpPr/>
      </xdr:nvSpPr>
      <xdr:spPr>
        <a:xfrm>
          <a:off x="12954000" y="6042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128287</xdr:rowOff>
    </xdr:from>
    <xdr:ext cx="762000" cy="259045"/>
    <xdr:sp macro="" textlink="">
      <xdr:nvSpPr>
        <xdr:cNvPr id="328" name="テキスト ボックス 327"/>
        <xdr:cNvSpPr txBox="1"/>
      </xdr:nvSpPr>
      <xdr:spPr>
        <a:xfrm>
          <a:off x="12623800" y="612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9" name="テキスト ボックス 32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0" name="テキスト ボックス 32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1" name="テキスト ボックス 33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2" name="テキスト ボックス 33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3" name="テキスト ボックス 33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32</xdr:row>
      <xdr:rowOff>167640</xdr:rowOff>
    </xdr:from>
    <xdr:to>
      <xdr:col>24</xdr:col>
      <xdr:colOff>82550</xdr:colOff>
      <xdr:row>33</xdr:row>
      <xdr:rowOff>97790</xdr:rowOff>
    </xdr:to>
    <xdr:sp macro="" textlink="">
      <xdr:nvSpPr>
        <xdr:cNvPr id="334" name="円/楕円 333"/>
        <xdr:cNvSpPr/>
      </xdr:nvSpPr>
      <xdr:spPr>
        <a:xfrm>
          <a:off x="16459200" y="565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76217</xdr:rowOff>
    </xdr:from>
    <xdr:ext cx="762000" cy="259045"/>
    <xdr:sp macro="" textlink="">
      <xdr:nvSpPr>
        <xdr:cNvPr id="335" name="補助費等該当値テキスト"/>
        <xdr:cNvSpPr txBox="1"/>
      </xdr:nvSpPr>
      <xdr:spPr>
        <a:xfrm>
          <a:off x="16598900" y="5562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3810</xdr:rowOff>
    </xdr:from>
    <xdr:to>
      <xdr:col>22</xdr:col>
      <xdr:colOff>615950</xdr:colOff>
      <xdr:row>33</xdr:row>
      <xdr:rowOff>105410</xdr:rowOff>
    </xdr:to>
    <xdr:sp macro="" textlink="">
      <xdr:nvSpPr>
        <xdr:cNvPr id="336" name="円/楕円 335"/>
        <xdr:cNvSpPr/>
      </xdr:nvSpPr>
      <xdr:spPr>
        <a:xfrm>
          <a:off x="15621000" y="566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31</xdr:row>
      <xdr:rowOff>115587</xdr:rowOff>
    </xdr:from>
    <xdr:ext cx="736600" cy="259045"/>
    <xdr:sp macro="" textlink="">
      <xdr:nvSpPr>
        <xdr:cNvPr id="337" name="テキスト ボックス 336"/>
        <xdr:cNvSpPr txBox="1"/>
      </xdr:nvSpPr>
      <xdr:spPr>
        <a:xfrm>
          <a:off x="15290800" y="5430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26670</xdr:rowOff>
    </xdr:from>
    <xdr:to>
      <xdr:col>21</xdr:col>
      <xdr:colOff>412750</xdr:colOff>
      <xdr:row>33</xdr:row>
      <xdr:rowOff>128270</xdr:rowOff>
    </xdr:to>
    <xdr:sp macro="" textlink="">
      <xdr:nvSpPr>
        <xdr:cNvPr id="338" name="円/楕円 337"/>
        <xdr:cNvSpPr/>
      </xdr:nvSpPr>
      <xdr:spPr>
        <a:xfrm>
          <a:off x="14732000" y="568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138447</xdr:rowOff>
    </xdr:from>
    <xdr:ext cx="762000" cy="259045"/>
    <xdr:sp macro="" textlink="">
      <xdr:nvSpPr>
        <xdr:cNvPr id="339" name="テキスト ボックス 338"/>
        <xdr:cNvSpPr txBox="1"/>
      </xdr:nvSpPr>
      <xdr:spPr>
        <a:xfrm>
          <a:off x="14401800" y="545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49530</xdr:rowOff>
    </xdr:from>
    <xdr:to>
      <xdr:col>20</xdr:col>
      <xdr:colOff>209550</xdr:colOff>
      <xdr:row>33</xdr:row>
      <xdr:rowOff>151130</xdr:rowOff>
    </xdr:to>
    <xdr:sp macro="" textlink="">
      <xdr:nvSpPr>
        <xdr:cNvPr id="340" name="円/楕円 339"/>
        <xdr:cNvSpPr/>
      </xdr:nvSpPr>
      <xdr:spPr>
        <a:xfrm>
          <a:off x="13843000" y="570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161307</xdr:rowOff>
    </xdr:from>
    <xdr:ext cx="762000" cy="259045"/>
    <xdr:sp macro="" textlink="">
      <xdr:nvSpPr>
        <xdr:cNvPr id="341" name="テキスト ボックス 340"/>
        <xdr:cNvSpPr txBox="1"/>
      </xdr:nvSpPr>
      <xdr:spPr>
        <a:xfrm>
          <a:off x="13512800" y="547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18</xdr:col>
      <xdr:colOff>590550</xdr:colOff>
      <xdr:row>32</xdr:row>
      <xdr:rowOff>167640</xdr:rowOff>
    </xdr:from>
    <xdr:to>
      <xdr:col>19</xdr:col>
      <xdr:colOff>6350</xdr:colOff>
      <xdr:row>33</xdr:row>
      <xdr:rowOff>97790</xdr:rowOff>
    </xdr:to>
    <xdr:sp macro="" textlink="">
      <xdr:nvSpPr>
        <xdr:cNvPr id="342" name="円/楕円 341"/>
        <xdr:cNvSpPr/>
      </xdr:nvSpPr>
      <xdr:spPr>
        <a:xfrm>
          <a:off x="12954000" y="565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107967</xdr:rowOff>
    </xdr:from>
    <xdr:ext cx="762000" cy="259045"/>
    <xdr:sp macro="" textlink="">
      <xdr:nvSpPr>
        <xdr:cNvPr id="343" name="テキスト ボックス 342"/>
        <xdr:cNvSpPr txBox="1"/>
      </xdr:nvSpPr>
      <xdr:spPr>
        <a:xfrm>
          <a:off x="12623800" y="542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4" name="正方形/長方形 34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5" name="正方形/長方形 34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6" name="正方形/長方形 34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7" name="正方形/長方形 34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8" name="正方形/長方形 34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9" name="正方形/長方形 34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0" name="正方形/長方形 34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正方形/長方形 35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2" name="正方形/長方形 35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3" name="正方形/長方形 35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4" name="テキスト ボックス 35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公債費については、一般会計の地方債新規発行額を公債費元金の償還額以下に抑制しているため、年々減少しており、今後も減少傾向になることが見込まれる。</a:t>
          </a:r>
        </a:p>
      </xdr:txBody>
    </xdr:sp>
    <xdr:clientData/>
  </xdr:twoCellAnchor>
  <xdr:oneCellAnchor>
    <xdr:from>
      <xdr:col>1</xdr:col>
      <xdr:colOff>28575</xdr:colOff>
      <xdr:row>69</xdr:row>
      <xdr:rowOff>107950</xdr:rowOff>
    </xdr:from>
    <xdr:ext cx="298543" cy="225703"/>
    <xdr:sp macro="" textlink="">
      <xdr:nvSpPr>
        <xdr:cNvPr id="355" name="テキスト ボックス 35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6" name="直線コネクタ 35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7" name="テキスト ボックス 35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8" name="直線コネクタ 35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9" name="テキスト ボックス 35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60" name="直線コネクタ 35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61" name="テキスト ボックス 36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62" name="直線コネクタ 36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3" name="テキスト ボックス 36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4" name="直線コネクタ 36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5" name="テキスト ボックス 36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6" name="直線コネクタ 36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145288</xdr:rowOff>
    </xdr:from>
    <xdr:to>
      <xdr:col>7</xdr:col>
      <xdr:colOff>15875</xdr:colOff>
      <xdr:row>81</xdr:row>
      <xdr:rowOff>37846</xdr:rowOff>
    </xdr:to>
    <xdr:cxnSp macro="">
      <xdr:nvCxnSpPr>
        <xdr:cNvPr id="368" name="直線コネクタ 367"/>
        <xdr:cNvCxnSpPr/>
      </xdr:nvCxnSpPr>
      <xdr:spPr>
        <a:xfrm flipV="1">
          <a:off x="4826000" y="12832588"/>
          <a:ext cx="0" cy="10927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9923</xdr:rowOff>
    </xdr:from>
    <xdr:ext cx="762000" cy="259045"/>
    <xdr:sp macro="" textlink="">
      <xdr:nvSpPr>
        <xdr:cNvPr id="369" name="公債費最小値テキスト"/>
        <xdr:cNvSpPr txBox="1"/>
      </xdr:nvSpPr>
      <xdr:spPr>
        <a:xfrm>
          <a:off x="4914900" y="13897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29.3</a:t>
          </a:r>
          <a:endParaRPr kumimoji="1" lang="ja-JP" altLang="en-US" sz="1000" b="1">
            <a:latin typeface="ＭＳ Ｐゴシック"/>
          </a:endParaRPr>
        </a:p>
      </xdr:txBody>
    </xdr:sp>
    <xdr:clientData/>
  </xdr:oneCellAnchor>
  <xdr:twoCellAnchor>
    <xdr:from>
      <xdr:col>6</xdr:col>
      <xdr:colOff>612775</xdr:colOff>
      <xdr:row>81</xdr:row>
      <xdr:rowOff>37846</xdr:rowOff>
    </xdr:from>
    <xdr:to>
      <xdr:col>7</xdr:col>
      <xdr:colOff>104775</xdr:colOff>
      <xdr:row>81</xdr:row>
      <xdr:rowOff>37846</xdr:rowOff>
    </xdr:to>
    <xdr:cxnSp macro="">
      <xdr:nvCxnSpPr>
        <xdr:cNvPr id="370" name="直線コネクタ 369"/>
        <xdr:cNvCxnSpPr/>
      </xdr:nvCxnSpPr>
      <xdr:spPr>
        <a:xfrm>
          <a:off x="4737100" y="13925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60215</xdr:rowOff>
    </xdr:from>
    <xdr:ext cx="762000" cy="259045"/>
    <xdr:sp macro="" textlink="">
      <xdr:nvSpPr>
        <xdr:cNvPr id="371" name="公債費最大値テキスト"/>
        <xdr:cNvSpPr txBox="1"/>
      </xdr:nvSpPr>
      <xdr:spPr>
        <a:xfrm>
          <a:off x="4914900" y="12576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74</xdr:row>
      <xdr:rowOff>145288</xdr:rowOff>
    </xdr:from>
    <xdr:to>
      <xdr:col>7</xdr:col>
      <xdr:colOff>104775</xdr:colOff>
      <xdr:row>74</xdr:row>
      <xdr:rowOff>145288</xdr:rowOff>
    </xdr:to>
    <xdr:cxnSp macro="">
      <xdr:nvCxnSpPr>
        <xdr:cNvPr id="372" name="直線コネクタ 371"/>
        <xdr:cNvCxnSpPr/>
      </xdr:nvCxnSpPr>
      <xdr:spPr>
        <a:xfrm>
          <a:off x="4737100" y="12832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152146</xdr:rowOff>
    </xdr:from>
    <xdr:to>
      <xdr:col>7</xdr:col>
      <xdr:colOff>15875</xdr:colOff>
      <xdr:row>78</xdr:row>
      <xdr:rowOff>21844</xdr:rowOff>
    </xdr:to>
    <xdr:cxnSp macro="">
      <xdr:nvCxnSpPr>
        <xdr:cNvPr id="373" name="直線コネクタ 372"/>
        <xdr:cNvCxnSpPr/>
      </xdr:nvCxnSpPr>
      <xdr:spPr>
        <a:xfrm flipV="1">
          <a:off x="3987800" y="13353796"/>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164864</xdr:rowOff>
    </xdr:from>
    <xdr:ext cx="762000" cy="259045"/>
    <xdr:sp macro="" textlink="">
      <xdr:nvSpPr>
        <xdr:cNvPr id="374" name="公債費平均値テキスト"/>
        <xdr:cNvSpPr txBox="1"/>
      </xdr:nvSpPr>
      <xdr:spPr>
        <a:xfrm>
          <a:off x="4914900" y="13366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21337</xdr:rowOff>
    </xdr:from>
    <xdr:to>
      <xdr:col>7</xdr:col>
      <xdr:colOff>66675</xdr:colOff>
      <xdr:row>78</xdr:row>
      <xdr:rowOff>122937</xdr:rowOff>
    </xdr:to>
    <xdr:sp macro="" textlink="">
      <xdr:nvSpPr>
        <xdr:cNvPr id="375" name="フローチャート : 判断 374"/>
        <xdr:cNvSpPr/>
      </xdr:nvSpPr>
      <xdr:spPr>
        <a:xfrm>
          <a:off x="47752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21844</xdr:rowOff>
    </xdr:from>
    <xdr:to>
      <xdr:col>5</xdr:col>
      <xdr:colOff>549275</xdr:colOff>
      <xdr:row>78</xdr:row>
      <xdr:rowOff>85852</xdr:rowOff>
    </xdr:to>
    <xdr:cxnSp macro="">
      <xdr:nvCxnSpPr>
        <xdr:cNvPr id="376" name="直線コネクタ 375"/>
        <xdr:cNvCxnSpPr/>
      </xdr:nvCxnSpPr>
      <xdr:spPr>
        <a:xfrm flipV="1">
          <a:off x="3098800" y="13394944"/>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30480</xdr:rowOff>
    </xdr:from>
    <xdr:to>
      <xdr:col>5</xdr:col>
      <xdr:colOff>600075</xdr:colOff>
      <xdr:row>78</xdr:row>
      <xdr:rowOff>132080</xdr:rowOff>
    </xdr:to>
    <xdr:sp macro="" textlink="">
      <xdr:nvSpPr>
        <xdr:cNvPr id="377" name="フローチャート : 判断 376"/>
        <xdr:cNvSpPr/>
      </xdr:nvSpPr>
      <xdr:spPr>
        <a:xfrm>
          <a:off x="3937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116857</xdr:rowOff>
    </xdr:from>
    <xdr:ext cx="736600" cy="259045"/>
    <xdr:sp macro="" textlink="">
      <xdr:nvSpPr>
        <xdr:cNvPr id="378" name="テキスト ボックス 377"/>
        <xdr:cNvSpPr txBox="1"/>
      </xdr:nvSpPr>
      <xdr:spPr>
        <a:xfrm>
          <a:off x="3606800" y="13489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85852</xdr:rowOff>
    </xdr:from>
    <xdr:to>
      <xdr:col>4</xdr:col>
      <xdr:colOff>346075</xdr:colOff>
      <xdr:row>78</xdr:row>
      <xdr:rowOff>108713</xdr:rowOff>
    </xdr:to>
    <xdr:cxnSp macro="">
      <xdr:nvCxnSpPr>
        <xdr:cNvPr id="379" name="直線コネクタ 378"/>
        <xdr:cNvCxnSpPr/>
      </xdr:nvCxnSpPr>
      <xdr:spPr>
        <a:xfrm flipV="1">
          <a:off x="2209800" y="13458952"/>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53339</xdr:rowOff>
    </xdr:from>
    <xdr:to>
      <xdr:col>4</xdr:col>
      <xdr:colOff>396875</xdr:colOff>
      <xdr:row>78</xdr:row>
      <xdr:rowOff>154939</xdr:rowOff>
    </xdr:to>
    <xdr:sp macro="" textlink="">
      <xdr:nvSpPr>
        <xdr:cNvPr id="380" name="フローチャート : 判断 379"/>
        <xdr:cNvSpPr/>
      </xdr:nvSpPr>
      <xdr:spPr>
        <a:xfrm>
          <a:off x="3048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139716</xdr:rowOff>
    </xdr:from>
    <xdr:ext cx="762000" cy="259045"/>
    <xdr:sp macro="" textlink="">
      <xdr:nvSpPr>
        <xdr:cNvPr id="381" name="テキスト ボックス 380"/>
        <xdr:cNvSpPr txBox="1"/>
      </xdr:nvSpPr>
      <xdr:spPr>
        <a:xfrm>
          <a:off x="2717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108713</xdr:rowOff>
    </xdr:from>
    <xdr:to>
      <xdr:col>3</xdr:col>
      <xdr:colOff>142875</xdr:colOff>
      <xdr:row>79</xdr:row>
      <xdr:rowOff>56135</xdr:rowOff>
    </xdr:to>
    <xdr:cxnSp macro="">
      <xdr:nvCxnSpPr>
        <xdr:cNvPr id="382" name="直線コネクタ 381"/>
        <xdr:cNvCxnSpPr/>
      </xdr:nvCxnSpPr>
      <xdr:spPr>
        <a:xfrm flipV="1">
          <a:off x="1320800" y="13481813"/>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85344</xdr:rowOff>
    </xdr:from>
    <xdr:to>
      <xdr:col>3</xdr:col>
      <xdr:colOff>193675</xdr:colOff>
      <xdr:row>79</xdr:row>
      <xdr:rowOff>15494</xdr:rowOff>
    </xdr:to>
    <xdr:sp macro="" textlink="">
      <xdr:nvSpPr>
        <xdr:cNvPr id="383" name="フローチャート : 判断 382"/>
        <xdr:cNvSpPr/>
      </xdr:nvSpPr>
      <xdr:spPr>
        <a:xfrm>
          <a:off x="2159000" y="13458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271</xdr:rowOff>
    </xdr:from>
    <xdr:ext cx="762000" cy="259045"/>
    <xdr:sp macro="" textlink="">
      <xdr:nvSpPr>
        <xdr:cNvPr id="384" name="テキスト ボックス 383"/>
        <xdr:cNvSpPr txBox="1"/>
      </xdr:nvSpPr>
      <xdr:spPr>
        <a:xfrm>
          <a:off x="18288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153924</xdr:rowOff>
    </xdr:from>
    <xdr:to>
      <xdr:col>1</xdr:col>
      <xdr:colOff>676275</xdr:colOff>
      <xdr:row>79</xdr:row>
      <xdr:rowOff>84074</xdr:rowOff>
    </xdr:to>
    <xdr:sp macro="" textlink="">
      <xdr:nvSpPr>
        <xdr:cNvPr id="385" name="フローチャート : 判断 384"/>
        <xdr:cNvSpPr/>
      </xdr:nvSpPr>
      <xdr:spPr>
        <a:xfrm>
          <a:off x="1270000" y="13527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94251</xdr:rowOff>
    </xdr:from>
    <xdr:ext cx="762000" cy="259045"/>
    <xdr:sp macro="" textlink="">
      <xdr:nvSpPr>
        <xdr:cNvPr id="386" name="テキスト ボックス 385"/>
        <xdr:cNvSpPr txBox="1"/>
      </xdr:nvSpPr>
      <xdr:spPr>
        <a:xfrm>
          <a:off x="939800" y="13295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101346</xdr:rowOff>
    </xdr:from>
    <xdr:to>
      <xdr:col>7</xdr:col>
      <xdr:colOff>66675</xdr:colOff>
      <xdr:row>78</xdr:row>
      <xdr:rowOff>31496</xdr:rowOff>
    </xdr:to>
    <xdr:sp macro="" textlink="">
      <xdr:nvSpPr>
        <xdr:cNvPr id="392" name="円/楕円 391"/>
        <xdr:cNvSpPr/>
      </xdr:nvSpPr>
      <xdr:spPr>
        <a:xfrm>
          <a:off x="4775200" y="13302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117873</xdr:rowOff>
    </xdr:from>
    <xdr:ext cx="762000" cy="259045"/>
    <xdr:sp macro="" textlink="">
      <xdr:nvSpPr>
        <xdr:cNvPr id="393" name="公債費該当値テキスト"/>
        <xdr:cNvSpPr txBox="1"/>
      </xdr:nvSpPr>
      <xdr:spPr>
        <a:xfrm>
          <a:off x="4914900" y="1314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142494</xdr:rowOff>
    </xdr:from>
    <xdr:to>
      <xdr:col>5</xdr:col>
      <xdr:colOff>600075</xdr:colOff>
      <xdr:row>78</xdr:row>
      <xdr:rowOff>72644</xdr:rowOff>
    </xdr:to>
    <xdr:sp macro="" textlink="">
      <xdr:nvSpPr>
        <xdr:cNvPr id="394" name="円/楕円 393"/>
        <xdr:cNvSpPr/>
      </xdr:nvSpPr>
      <xdr:spPr>
        <a:xfrm>
          <a:off x="3937000" y="13344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82821</xdr:rowOff>
    </xdr:from>
    <xdr:ext cx="736600" cy="259045"/>
    <xdr:sp macro="" textlink="">
      <xdr:nvSpPr>
        <xdr:cNvPr id="395" name="テキスト ボックス 394"/>
        <xdr:cNvSpPr txBox="1"/>
      </xdr:nvSpPr>
      <xdr:spPr>
        <a:xfrm>
          <a:off x="3606800" y="131130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35052</xdr:rowOff>
    </xdr:from>
    <xdr:to>
      <xdr:col>4</xdr:col>
      <xdr:colOff>396875</xdr:colOff>
      <xdr:row>78</xdr:row>
      <xdr:rowOff>136652</xdr:rowOff>
    </xdr:to>
    <xdr:sp macro="" textlink="">
      <xdr:nvSpPr>
        <xdr:cNvPr id="396" name="円/楕円 395"/>
        <xdr:cNvSpPr/>
      </xdr:nvSpPr>
      <xdr:spPr>
        <a:xfrm>
          <a:off x="3048000" y="1340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146829</xdr:rowOff>
    </xdr:from>
    <xdr:ext cx="762000" cy="259045"/>
    <xdr:sp macro="" textlink="">
      <xdr:nvSpPr>
        <xdr:cNvPr id="397" name="テキスト ボックス 396"/>
        <xdr:cNvSpPr txBox="1"/>
      </xdr:nvSpPr>
      <xdr:spPr>
        <a:xfrm>
          <a:off x="2717800" y="13177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57913</xdr:rowOff>
    </xdr:from>
    <xdr:to>
      <xdr:col>3</xdr:col>
      <xdr:colOff>193675</xdr:colOff>
      <xdr:row>78</xdr:row>
      <xdr:rowOff>159513</xdr:rowOff>
    </xdr:to>
    <xdr:sp macro="" textlink="">
      <xdr:nvSpPr>
        <xdr:cNvPr id="398" name="円/楕円 397"/>
        <xdr:cNvSpPr/>
      </xdr:nvSpPr>
      <xdr:spPr>
        <a:xfrm>
          <a:off x="2159000" y="13431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169690</xdr:rowOff>
    </xdr:from>
    <xdr:ext cx="762000" cy="259045"/>
    <xdr:sp macro="" textlink="">
      <xdr:nvSpPr>
        <xdr:cNvPr id="399" name="テキスト ボックス 398"/>
        <xdr:cNvSpPr txBox="1"/>
      </xdr:nvSpPr>
      <xdr:spPr>
        <a:xfrm>
          <a:off x="1828800" y="13199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5335</xdr:rowOff>
    </xdr:from>
    <xdr:to>
      <xdr:col>1</xdr:col>
      <xdr:colOff>676275</xdr:colOff>
      <xdr:row>79</xdr:row>
      <xdr:rowOff>106935</xdr:rowOff>
    </xdr:to>
    <xdr:sp macro="" textlink="">
      <xdr:nvSpPr>
        <xdr:cNvPr id="400" name="円/楕円 399"/>
        <xdr:cNvSpPr/>
      </xdr:nvSpPr>
      <xdr:spPr>
        <a:xfrm>
          <a:off x="1270000" y="13549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91712</xdr:rowOff>
    </xdr:from>
    <xdr:ext cx="762000" cy="259045"/>
    <xdr:sp macro="" textlink="">
      <xdr:nvSpPr>
        <xdr:cNvPr id="401" name="テキスト ボックス 400"/>
        <xdr:cNvSpPr txBox="1"/>
      </xdr:nvSpPr>
      <xdr:spPr>
        <a:xfrm>
          <a:off x="939800" y="13636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53/62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宮崎県平均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での比率が上回っているのは、人件費及び扶助費が要因となっている。人件費については、定年退職に伴う人員減を埋めるための補充を抑制するなどしているが、扶助費については、全国的にも生活保護費や児童福祉費といった社会保障費の増に伴うものである。</a:t>
          </a:r>
        </a:p>
        <a:p>
          <a:r>
            <a:rPr kumimoji="1" lang="ja-JP" altLang="en-US" sz="1300">
              <a:latin typeface="ＭＳ Ｐゴシック"/>
            </a:rPr>
            <a:t>　今後も扶助費の増に伴い、市の財政を逼迫し影響を与えるものが大きいと考えられる。</a:t>
          </a: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104140</xdr:rowOff>
    </xdr:from>
    <xdr:to>
      <xdr:col>24</xdr:col>
      <xdr:colOff>31750</xdr:colOff>
      <xdr:row>81</xdr:row>
      <xdr:rowOff>60706</xdr:rowOff>
    </xdr:to>
    <xdr:cxnSp macro="">
      <xdr:nvCxnSpPr>
        <xdr:cNvPr id="427" name="直線コネクタ 426"/>
        <xdr:cNvCxnSpPr/>
      </xdr:nvCxnSpPr>
      <xdr:spPr>
        <a:xfrm flipV="1">
          <a:off x="16510000" y="12791440"/>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32783</xdr:rowOff>
    </xdr:from>
    <xdr:ext cx="762000" cy="259045"/>
    <xdr:sp macro="" textlink="">
      <xdr:nvSpPr>
        <xdr:cNvPr id="428" name="公債費以外最小値テキスト"/>
        <xdr:cNvSpPr txBox="1"/>
      </xdr:nvSpPr>
      <xdr:spPr>
        <a:xfrm>
          <a:off x="16598900" y="13920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79.8</a:t>
          </a:r>
          <a:endParaRPr kumimoji="1" lang="ja-JP" altLang="en-US" sz="1000" b="1">
            <a:latin typeface="ＭＳ Ｐゴシック"/>
          </a:endParaRPr>
        </a:p>
      </xdr:txBody>
    </xdr:sp>
    <xdr:clientData/>
  </xdr:oneCellAnchor>
  <xdr:twoCellAnchor>
    <xdr:from>
      <xdr:col>23</xdr:col>
      <xdr:colOff>628650</xdr:colOff>
      <xdr:row>81</xdr:row>
      <xdr:rowOff>60706</xdr:rowOff>
    </xdr:from>
    <xdr:to>
      <xdr:col>24</xdr:col>
      <xdr:colOff>120650</xdr:colOff>
      <xdr:row>81</xdr:row>
      <xdr:rowOff>60706</xdr:rowOff>
    </xdr:to>
    <xdr:cxnSp macro="">
      <xdr:nvCxnSpPr>
        <xdr:cNvPr id="429" name="直線コネクタ 428"/>
        <xdr:cNvCxnSpPr/>
      </xdr:nvCxnSpPr>
      <xdr:spPr>
        <a:xfrm>
          <a:off x="16421100" y="139481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19067</xdr:rowOff>
    </xdr:from>
    <xdr:ext cx="762000" cy="259045"/>
    <xdr:sp macro="" textlink="">
      <xdr:nvSpPr>
        <xdr:cNvPr id="430" name="公債費以外最大値テキスト"/>
        <xdr:cNvSpPr txBox="1"/>
      </xdr:nvSpPr>
      <xdr:spPr>
        <a:xfrm>
          <a:off x="16598900" y="1253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54.5</a:t>
          </a:r>
          <a:endParaRPr kumimoji="1" lang="ja-JP" altLang="en-US" sz="1000" b="1">
            <a:latin typeface="ＭＳ Ｐゴシック"/>
          </a:endParaRPr>
        </a:p>
      </xdr:txBody>
    </xdr:sp>
    <xdr:clientData/>
  </xdr:oneCellAnchor>
  <xdr:twoCellAnchor>
    <xdr:from>
      <xdr:col>23</xdr:col>
      <xdr:colOff>628650</xdr:colOff>
      <xdr:row>74</xdr:row>
      <xdr:rowOff>104140</xdr:rowOff>
    </xdr:from>
    <xdr:to>
      <xdr:col>24</xdr:col>
      <xdr:colOff>120650</xdr:colOff>
      <xdr:row>74</xdr:row>
      <xdr:rowOff>104140</xdr:rowOff>
    </xdr:to>
    <xdr:cxnSp macro="">
      <xdr:nvCxnSpPr>
        <xdr:cNvPr id="431" name="直線コネクタ 430"/>
        <xdr:cNvCxnSpPr/>
      </xdr:nvCxnSpPr>
      <xdr:spPr>
        <a:xfrm>
          <a:off x="16421100" y="12791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156718</xdr:rowOff>
    </xdr:from>
    <xdr:to>
      <xdr:col>24</xdr:col>
      <xdr:colOff>31750</xdr:colOff>
      <xdr:row>80</xdr:row>
      <xdr:rowOff>12700</xdr:rowOff>
    </xdr:to>
    <xdr:cxnSp macro="">
      <xdr:nvCxnSpPr>
        <xdr:cNvPr id="432" name="直線コネクタ 431"/>
        <xdr:cNvCxnSpPr/>
      </xdr:nvCxnSpPr>
      <xdr:spPr>
        <a:xfrm>
          <a:off x="15671800" y="13701268"/>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28719</xdr:rowOff>
    </xdr:from>
    <xdr:ext cx="762000" cy="259045"/>
    <xdr:sp macro="" textlink="">
      <xdr:nvSpPr>
        <xdr:cNvPr id="433" name="公債費以外平均値テキスト"/>
        <xdr:cNvSpPr txBox="1"/>
      </xdr:nvSpPr>
      <xdr:spPr>
        <a:xfrm>
          <a:off x="16598900" y="132303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12192</xdr:rowOff>
    </xdr:from>
    <xdr:to>
      <xdr:col>24</xdr:col>
      <xdr:colOff>82550</xdr:colOff>
      <xdr:row>78</xdr:row>
      <xdr:rowOff>113792</xdr:rowOff>
    </xdr:to>
    <xdr:sp macro="" textlink="">
      <xdr:nvSpPr>
        <xdr:cNvPr id="434" name="フローチャート : 判断 433"/>
        <xdr:cNvSpPr/>
      </xdr:nvSpPr>
      <xdr:spPr>
        <a:xfrm>
          <a:off x="164592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42418</xdr:rowOff>
    </xdr:from>
    <xdr:to>
      <xdr:col>22</xdr:col>
      <xdr:colOff>565150</xdr:colOff>
      <xdr:row>79</xdr:row>
      <xdr:rowOff>156718</xdr:rowOff>
    </xdr:to>
    <xdr:cxnSp macro="">
      <xdr:nvCxnSpPr>
        <xdr:cNvPr id="435" name="直線コネクタ 434"/>
        <xdr:cNvCxnSpPr/>
      </xdr:nvCxnSpPr>
      <xdr:spPr>
        <a:xfrm>
          <a:off x="14782800" y="13586968"/>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30480</xdr:rowOff>
    </xdr:from>
    <xdr:to>
      <xdr:col>22</xdr:col>
      <xdr:colOff>615950</xdr:colOff>
      <xdr:row>78</xdr:row>
      <xdr:rowOff>132080</xdr:rowOff>
    </xdr:to>
    <xdr:sp macro="" textlink="">
      <xdr:nvSpPr>
        <xdr:cNvPr id="436" name="フローチャート : 判断 435"/>
        <xdr:cNvSpPr/>
      </xdr:nvSpPr>
      <xdr:spPr>
        <a:xfrm>
          <a:off x="15621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142257</xdr:rowOff>
    </xdr:from>
    <xdr:ext cx="736600" cy="259045"/>
    <xdr:sp macro="" textlink="">
      <xdr:nvSpPr>
        <xdr:cNvPr id="437" name="テキスト ボックス 436"/>
        <xdr:cNvSpPr txBox="1"/>
      </xdr:nvSpPr>
      <xdr:spPr>
        <a:xfrm>
          <a:off x="15290800" y="13172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42418</xdr:rowOff>
    </xdr:from>
    <xdr:to>
      <xdr:col>21</xdr:col>
      <xdr:colOff>361950</xdr:colOff>
      <xdr:row>79</xdr:row>
      <xdr:rowOff>92711</xdr:rowOff>
    </xdr:to>
    <xdr:cxnSp macro="">
      <xdr:nvCxnSpPr>
        <xdr:cNvPr id="438" name="直線コネクタ 437"/>
        <xdr:cNvCxnSpPr/>
      </xdr:nvCxnSpPr>
      <xdr:spPr>
        <a:xfrm flipV="1">
          <a:off x="13893800" y="13586968"/>
          <a:ext cx="889000" cy="50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151637</xdr:rowOff>
    </xdr:from>
    <xdr:to>
      <xdr:col>21</xdr:col>
      <xdr:colOff>412750</xdr:colOff>
      <xdr:row>78</xdr:row>
      <xdr:rowOff>81787</xdr:rowOff>
    </xdr:to>
    <xdr:sp macro="" textlink="">
      <xdr:nvSpPr>
        <xdr:cNvPr id="439" name="フローチャート : 判断 438"/>
        <xdr:cNvSpPr/>
      </xdr:nvSpPr>
      <xdr:spPr>
        <a:xfrm>
          <a:off x="14732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91964</xdr:rowOff>
    </xdr:from>
    <xdr:ext cx="762000" cy="259045"/>
    <xdr:sp macro="" textlink="">
      <xdr:nvSpPr>
        <xdr:cNvPr id="440" name="テキスト ボックス 439"/>
        <xdr:cNvSpPr txBox="1"/>
      </xdr:nvSpPr>
      <xdr:spPr>
        <a:xfrm>
          <a:off x="14401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33274</xdr:rowOff>
    </xdr:from>
    <xdr:to>
      <xdr:col>20</xdr:col>
      <xdr:colOff>158750</xdr:colOff>
      <xdr:row>79</xdr:row>
      <xdr:rowOff>92711</xdr:rowOff>
    </xdr:to>
    <xdr:cxnSp macro="">
      <xdr:nvCxnSpPr>
        <xdr:cNvPr id="441" name="直線コネクタ 440"/>
        <xdr:cNvCxnSpPr/>
      </xdr:nvCxnSpPr>
      <xdr:spPr>
        <a:xfrm>
          <a:off x="13004800" y="13577824"/>
          <a:ext cx="889000" cy="59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60198</xdr:rowOff>
    </xdr:from>
    <xdr:to>
      <xdr:col>20</xdr:col>
      <xdr:colOff>209550</xdr:colOff>
      <xdr:row>77</xdr:row>
      <xdr:rowOff>161798</xdr:rowOff>
    </xdr:to>
    <xdr:sp macro="" textlink="">
      <xdr:nvSpPr>
        <xdr:cNvPr id="442" name="フローチャート : 判断 441"/>
        <xdr:cNvSpPr/>
      </xdr:nvSpPr>
      <xdr:spPr>
        <a:xfrm>
          <a:off x="13843000" y="13261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525</xdr:rowOff>
    </xdr:from>
    <xdr:ext cx="762000" cy="259045"/>
    <xdr:sp macro="" textlink="">
      <xdr:nvSpPr>
        <xdr:cNvPr id="443" name="テキスト ボックス 442"/>
        <xdr:cNvSpPr txBox="1"/>
      </xdr:nvSpPr>
      <xdr:spPr>
        <a:xfrm>
          <a:off x="13512800" y="13030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147065</xdr:rowOff>
    </xdr:from>
    <xdr:to>
      <xdr:col>19</xdr:col>
      <xdr:colOff>6350</xdr:colOff>
      <xdr:row>78</xdr:row>
      <xdr:rowOff>77215</xdr:rowOff>
    </xdr:to>
    <xdr:sp macro="" textlink="">
      <xdr:nvSpPr>
        <xdr:cNvPr id="444" name="フローチャート : 判断 443"/>
        <xdr:cNvSpPr/>
      </xdr:nvSpPr>
      <xdr:spPr>
        <a:xfrm>
          <a:off x="12954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87392</xdr:rowOff>
    </xdr:from>
    <xdr:ext cx="762000" cy="259045"/>
    <xdr:sp macro="" textlink="">
      <xdr:nvSpPr>
        <xdr:cNvPr id="445" name="テキスト ボックス 444"/>
        <xdr:cNvSpPr txBox="1"/>
      </xdr:nvSpPr>
      <xdr:spPr>
        <a:xfrm>
          <a:off x="12623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133350</xdr:rowOff>
    </xdr:from>
    <xdr:to>
      <xdr:col>24</xdr:col>
      <xdr:colOff>82550</xdr:colOff>
      <xdr:row>80</xdr:row>
      <xdr:rowOff>63500</xdr:rowOff>
    </xdr:to>
    <xdr:sp macro="" textlink="">
      <xdr:nvSpPr>
        <xdr:cNvPr id="451" name="円/楕円 450"/>
        <xdr:cNvSpPr/>
      </xdr:nvSpPr>
      <xdr:spPr>
        <a:xfrm>
          <a:off x="16459200" y="1367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105427</xdr:rowOff>
    </xdr:from>
    <xdr:ext cx="762000" cy="259045"/>
    <xdr:sp macro="" textlink="">
      <xdr:nvSpPr>
        <xdr:cNvPr id="452" name="公債費以外該当値テキスト"/>
        <xdr:cNvSpPr txBox="1"/>
      </xdr:nvSpPr>
      <xdr:spPr>
        <a:xfrm>
          <a:off x="165989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75.0</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105918</xdr:rowOff>
    </xdr:from>
    <xdr:to>
      <xdr:col>22</xdr:col>
      <xdr:colOff>615950</xdr:colOff>
      <xdr:row>80</xdr:row>
      <xdr:rowOff>36068</xdr:rowOff>
    </xdr:to>
    <xdr:sp macro="" textlink="">
      <xdr:nvSpPr>
        <xdr:cNvPr id="453" name="円/楕円 452"/>
        <xdr:cNvSpPr/>
      </xdr:nvSpPr>
      <xdr:spPr>
        <a:xfrm>
          <a:off x="15621000" y="13650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20845</xdr:rowOff>
    </xdr:from>
    <xdr:ext cx="736600" cy="259045"/>
    <xdr:sp macro="" textlink="">
      <xdr:nvSpPr>
        <xdr:cNvPr id="454" name="テキスト ボックス 453"/>
        <xdr:cNvSpPr txBox="1"/>
      </xdr:nvSpPr>
      <xdr:spPr>
        <a:xfrm>
          <a:off x="15290800" y="13736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74.4</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163068</xdr:rowOff>
    </xdr:from>
    <xdr:to>
      <xdr:col>21</xdr:col>
      <xdr:colOff>412750</xdr:colOff>
      <xdr:row>79</xdr:row>
      <xdr:rowOff>93218</xdr:rowOff>
    </xdr:to>
    <xdr:sp macro="" textlink="">
      <xdr:nvSpPr>
        <xdr:cNvPr id="455" name="円/楕円 454"/>
        <xdr:cNvSpPr/>
      </xdr:nvSpPr>
      <xdr:spPr>
        <a:xfrm>
          <a:off x="14732000" y="13536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77995</xdr:rowOff>
    </xdr:from>
    <xdr:ext cx="762000" cy="259045"/>
    <xdr:sp macro="" textlink="">
      <xdr:nvSpPr>
        <xdr:cNvPr id="456" name="テキスト ボックス 455"/>
        <xdr:cNvSpPr txBox="1"/>
      </xdr:nvSpPr>
      <xdr:spPr>
        <a:xfrm>
          <a:off x="14401800" y="13622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71.9</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41911</xdr:rowOff>
    </xdr:from>
    <xdr:to>
      <xdr:col>20</xdr:col>
      <xdr:colOff>209550</xdr:colOff>
      <xdr:row>79</xdr:row>
      <xdr:rowOff>143511</xdr:rowOff>
    </xdr:to>
    <xdr:sp macro="" textlink="">
      <xdr:nvSpPr>
        <xdr:cNvPr id="457" name="円/楕円 456"/>
        <xdr:cNvSpPr/>
      </xdr:nvSpPr>
      <xdr:spPr>
        <a:xfrm>
          <a:off x="13843000" y="1358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128288</xdr:rowOff>
    </xdr:from>
    <xdr:ext cx="762000" cy="259045"/>
    <xdr:sp macro="" textlink="">
      <xdr:nvSpPr>
        <xdr:cNvPr id="458" name="テキスト ボックス 457"/>
        <xdr:cNvSpPr txBox="1"/>
      </xdr:nvSpPr>
      <xdr:spPr>
        <a:xfrm>
          <a:off x="135128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153924</xdr:rowOff>
    </xdr:from>
    <xdr:to>
      <xdr:col>19</xdr:col>
      <xdr:colOff>6350</xdr:colOff>
      <xdr:row>79</xdr:row>
      <xdr:rowOff>84074</xdr:rowOff>
    </xdr:to>
    <xdr:sp macro="" textlink="">
      <xdr:nvSpPr>
        <xdr:cNvPr id="459" name="円/楕円 458"/>
        <xdr:cNvSpPr/>
      </xdr:nvSpPr>
      <xdr:spPr>
        <a:xfrm>
          <a:off x="12954000" y="13527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68851</xdr:rowOff>
    </xdr:from>
    <xdr:ext cx="762000" cy="259045"/>
    <xdr:sp macro="" textlink="">
      <xdr:nvSpPr>
        <xdr:cNvPr id="460" name="テキスト ボックス 459"/>
        <xdr:cNvSpPr txBox="1"/>
      </xdr:nvSpPr>
      <xdr:spPr>
        <a:xfrm>
          <a:off x="12623800" y="13613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宮崎県串間市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1754</xdr:rowOff>
    </xdr:from>
    <xdr:to>
      <xdr:col>4</xdr:col>
      <xdr:colOff>1117600</xdr:colOff>
      <xdr:row>19</xdr:row>
      <xdr:rowOff>116136</xdr:rowOff>
    </xdr:to>
    <xdr:cxnSp macro="">
      <xdr:nvCxnSpPr>
        <xdr:cNvPr id="47" name="直線コネクタ 46"/>
        <xdr:cNvCxnSpPr/>
      </xdr:nvCxnSpPr>
      <xdr:spPr bwMode="auto">
        <a:xfrm flipV="1">
          <a:off x="5651500" y="1935329"/>
          <a:ext cx="0" cy="148598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88213</xdr:rowOff>
    </xdr:from>
    <xdr:ext cx="762000" cy="259045"/>
    <xdr:sp macro="" textlink="">
      <xdr:nvSpPr>
        <xdr:cNvPr id="48" name="人口1人当たり決算額の推移最小値テキスト130"/>
        <xdr:cNvSpPr txBox="1"/>
      </xdr:nvSpPr>
      <xdr:spPr>
        <a:xfrm>
          <a:off x="5740400" y="3393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51,582</a:t>
          </a:r>
          <a:endParaRPr kumimoji="1" lang="ja-JP" altLang="en-US" sz="1000" b="1">
            <a:latin typeface="ＭＳ Ｐゴシック"/>
          </a:endParaRPr>
        </a:p>
      </xdr:txBody>
    </xdr:sp>
    <xdr:clientData/>
  </xdr:oneCellAnchor>
  <xdr:twoCellAnchor>
    <xdr:from>
      <xdr:col>4</xdr:col>
      <xdr:colOff>1028700</xdr:colOff>
      <xdr:row>19</xdr:row>
      <xdr:rowOff>116136</xdr:rowOff>
    </xdr:from>
    <xdr:to>
      <xdr:col>5</xdr:col>
      <xdr:colOff>73025</xdr:colOff>
      <xdr:row>19</xdr:row>
      <xdr:rowOff>116136</xdr:rowOff>
    </xdr:to>
    <xdr:cxnSp macro="">
      <xdr:nvCxnSpPr>
        <xdr:cNvPr id="49" name="直線コネクタ 48"/>
        <xdr:cNvCxnSpPr/>
      </xdr:nvCxnSpPr>
      <xdr:spPr bwMode="auto">
        <a:xfrm>
          <a:off x="5562600" y="34213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88131</xdr:rowOff>
    </xdr:from>
    <xdr:ext cx="762000" cy="259045"/>
    <xdr:sp macro="" textlink="">
      <xdr:nvSpPr>
        <xdr:cNvPr id="50" name="人口1人当たり決算額の推移最大値テキスト130"/>
        <xdr:cNvSpPr txBox="1"/>
      </xdr:nvSpPr>
      <xdr:spPr>
        <a:xfrm>
          <a:off x="5740400" y="1678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142,587</a:t>
          </a:r>
          <a:endParaRPr kumimoji="1" lang="ja-JP" altLang="en-US" sz="1000" b="1">
            <a:latin typeface="ＭＳ Ｐゴシック"/>
          </a:endParaRPr>
        </a:p>
      </xdr:txBody>
    </xdr:sp>
    <xdr:clientData/>
  </xdr:oneCellAnchor>
  <xdr:twoCellAnchor>
    <xdr:from>
      <xdr:col>4</xdr:col>
      <xdr:colOff>1028700</xdr:colOff>
      <xdr:row>11</xdr:row>
      <xdr:rowOff>1754</xdr:rowOff>
    </xdr:from>
    <xdr:to>
      <xdr:col>5</xdr:col>
      <xdr:colOff>73025</xdr:colOff>
      <xdr:row>11</xdr:row>
      <xdr:rowOff>1754</xdr:rowOff>
    </xdr:to>
    <xdr:cxnSp macro="">
      <xdr:nvCxnSpPr>
        <xdr:cNvPr id="51" name="直線コネクタ 50"/>
        <xdr:cNvCxnSpPr/>
      </xdr:nvCxnSpPr>
      <xdr:spPr bwMode="auto">
        <a:xfrm>
          <a:off x="5562600" y="19353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7306</xdr:rowOff>
    </xdr:from>
    <xdr:to>
      <xdr:col>4</xdr:col>
      <xdr:colOff>1117600</xdr:colOff>
      <xdr:row>14</xdr:row>
      <xdr:rowOff>57859</xdr:rowOff>
    </xdr:to>
    <xdr:cxnSp macro="">
      <xdr:nvCxnSpPr>
        <xdr:cNvPr id="52" name="直線コネクタ 51"/>
        <xdr:cNvCxnSpPr/>
      </xdr:nvCxnSpPr>
      <xdr:spPr bwMode="auto">
        <a:xfrm>
          <a:off x="5003800" y="2455231"/>
          <a:ext cx="647700" cy="505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81321</xdr:rowOff>
    </xdr:from>
    <xdr:ext cx="762000" cy="259045"/>
    <xdr:sp macro="" textlink="">
      <xdr:nvSpPr>
        <xdr:cNvPr id="53" name="人口1人当たり決算額の推移平均値テキスト130"/>
        <xdr:cNvSpPr txBox="1"/>
      </xdr:nvSpPr>
      <xdr:spPr>
        <a:xfrm>
          <a:off x="5740400" y="2700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90,893</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109244</xdr:rowOff>
    </xdr:from>
    <xdr:to>
      <xdr:col>5</xdr:col>
      <xdr:colOff>34925</xdr:colOff>
      <xdr:row>16</xdr:row>
      <xdr:rowOff>39394</xdr:rowOff>
    </xdr:to>
    <xdr:sp macro="" textlink="">
      <xdr:nvSpPr>
        <xdr:cNvPr id="54" name="フローチャート : 判断 53"/>
        <xdr:cNvSpPr/>
      </xdr:nvSpPr>
      <xdr:spPr bwMode="auto">
        <a:xfrm>
          <a:off x="5600700" y="27286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128170</xdr:rowOff>
    </xdr:from>
    <xdr:to>
      <xdr:col>4</xdr:col>
      <xdr:colOff>469900</xdr:colOff>
      <xdr:row>14</xdr:row>
      <xdr:rowOff>7306</xdr:rowOff>
    </xdr:to>
    <xdr:cxnSp macro="">
      <xdr:nvCxnSpPr>
        <xdr:cNvPr id="55" name="直線コネクタ 54"/>
        <xdr:cNvCxnSpPr/>
      </xdr:nvCxnSpPr>
      <xdr:spPr bwMode="auto">
        <a:xfrm>
          <a:off x="4305300" y="2404645"/>
          <a:ext cx="698500" cy="505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71525</xdr:rowOff>
    </xdr:from>
    <xdr:to>
      <xdr:col>4</xdr:col>
      <xdr:colOff>520700</xdr:colOff>
      <xdr:row>16</xdr:row>
      <xdr:rowOff>1675</xdr:rowOff>
    </xdr:to>
    <xdr:sp macro="" textlink="">
      <xdr:nvSpPr>
        <xdr:cNvPr id="56" name="フローチャート : 判断 55"/>
        <xdr:cNvSpPr/>
      </xdr:nvSpPr>
      <xdr:spPr bwMode="auto">
        <a:xfrm>
          <a:off x="4953000" y="26909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157902</xdr:rowOff>
    </xdr:from>
    <xdr:ext cx="736600" cy="259045"/>
    <xdr:sp macro="" textlink="">
      <xdr:nvSpPr>
        <xdr:cNvPr id="57" name="テキスト ボックス 56"/>
        <xdr:cNvSpPr txBox="1"/>
      </xdr:nvSpPr>
      <xdr:spPr>
        <a:xfrm>
          <a:off x="4622800" y="2777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93,203</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128170</xdr:rowOff>
    </xdr:from>
    <xdr:to>
      <xdr:col>3</xdr:col>
      <xdr:colOff>904875</xdr:colOff>
      <xdr:row>13</xdr:row>
      <xdr:rowOff>151340</xdr:rowOff>
    </xdr:to>
    <xdr:cxnSp macro="">
      <xdr:nvCxnSpPr>
        <xdr:cNvPr id="58" name="直線コネクタ 57"/>
        <xdr:cNvCxnSpPr/>
      </xdr:nvCxnSpPr>
      <xdr:spPr bwMode="auto">
        <a:xfrm flipV="1">
          <a:off x="3606800" y="2404645"/>
          <a:ext cx="698500" cy="231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37643</xdr:rowOff>
    </xdr:from>
    <xdr:to>
      <xdr:col>3</xdr:col>
      <xdr:colOff>955675</xdr:colOff>
      <xdr:row>15</xdr:row>
      <xdr:rowOff>139243</xdr:rowOff>
    </xdr:to>
    <xdr:sp macro="" textlink="">
      <xdr:nvSpPr>
        <xdr:cNvPr id="59" name="フローチャート : 判断 58"/>
        <xdr:cNvSpPr/>
      </xdr:nvSpPr>
      <xdr:spPr bwMode="auto">
        <a:xfrm>
          <a:off x="4254500" y="26570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124020</xdr:rowOff>
    </xdr:from>
    <xdr:ext cx="762000" cy="259045"/>
    <xdr:sp macro="" textlink="">
      <xdr:nvSpPr>
        <xdr:cNvPr id="60" name="テキスト ボックス 59"/>
        <xdr:cNvSpPr txBox="1"/>
      </xdr:nvSpPr>
      <xdr:spPr>
        <a:xfrm>
          <a:off x="3924300" y="2743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95,278</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151340</xdr:rowOff>
    </xdr:from>
    <xdr:to>
      <xdr:col>3</xdr:col>
      <xdr:colOff>206375</xdr:colOff>
      <xdr:row>14</xdr:row>
      <xdr:rowOff>63525</xdr:rowOff>
    </xdr:to>
    <xdr:cxnSp macro="">
      <xdr:nvCxnSpPr>
        <xdr:cNvPr id="61" name="直線コネクタ 60"/>
        <xdr:cNvCxnSpPr/>
      </xdr:nvCxnSpPr>
      <xdr:spPr bwMode="auto">
        <a:xfrm flipV="1">
          <a:off x="2908300" y="2427815"/>
          <a:ext cx="698500" cy="836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21837</xdr:rowOff>
    </xdr:from>
    <xdr:to>
      <xdr:col>3</xdr:col>
      <xdr:colOff>257175</xdr:colOff>
      <xdr:row>15</xdr:row>
      <xdr:rowOff>123437</xdr:rowOff>
    </xdr:to>
    <xdr:sp macro="" textlink="">
      <xdr:nvSpPr>
        <xdr:cNvPr id="62" name="フローチャート : 判断 61"/>
        <xdr:cNvSpPr/>
      </xdr:nvSpPr>
      <xdr:spPr bwMode="auto">
        <a:xfrm>
          <a:off x="3556000" y="26412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108214</xdr:rowOff>
    </xdr:from>
    <xdr:ext cx="762000" cy="259045"/>
    <xdr:sp macro="" textlink="">
      <xdr:nvSpPr>
        <xdr:cNvPr id="63" name="テキスト ボックス 62"/>
        <xdr:cNvSpPr txBox="1"/>
      </xdr:nvSpPr>
      <xdr:spPr>
        <a:xfrm>
          <a:off x="3225800" y="2727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21657</xdr:rowOff>
    </xdr:from>
    <xdr:to>
      <xdr:col>2</xdr:col>
      <xdr:colOff>692150</xdr:colOff>
      <xdr:row>15</xdr:row>
      <xdr:rowOff>123257</xdr:rowOff>
    </xdr:to>
    <xdr:sp macro="" textlink="">
      <xdr:nvSpPr>
        <xdr:cNvPr id="64" name="フローチャート : 判断 63"/>
        <xdr:cNvSpPr/>
      </xdr:nvSpPr>
      <xdr:spPr bwMode="auto">
        <a:xfrm>
          <a:off x="2857500" y="26410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108034</xdr:rowOff>
    </xdr:from>
    <xdr:ext cx="762000" cy="259045"/>
    <xdr:sp macro="" textlink="">
      <xdr:nvSpPr>
        <xdr:cNvPr id="65" name="テキスト ボックス 64"/>
        <xdr:cNvSpPr txBox="1"/>
      </xdr:nvSpPr>
      <xdr:spPr>
        <a:xfrm>
          <a:off x="2527300" y="2727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96,257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14</xdr:row>
      <xdr:rowOff>7059</xdr:rowOff>
    </xdr:from>
    <xdr:to>
      <xdr:col>5</xdr:col>
      <xdr:colOff>34925</xdr:colOff>
      <xdr:row>14</xdr:row>
      <xdr:rowOff>108659</xdr:rowOff>
    </xdr:to>
    <xdr:sp macro="" textlink="">
      <xdr:nvSpPr>
        <xdr:cNvPr id="71" name="円/楕円 70"/>
        <xdr:cNvSpPr/>
      </xdr:nvSpPr>
      <xdr:spPr bwMode="auto">
        <a:xfrm>
          <a:off x="5600700" y="24549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23586</xdr:rowOff>
    </xdr:from>
    <xdr:ext cx="762000" cy="259045"/>
    <xdr:sp macro="" textlink="">
      <xdr:nvSpPr>
        <xdr:cNvPr id="72" name="人口1人当たり決算額の推移該当値テキスト130"/>
        <xdr:cNvSpPr txBox="1"/>
      </xdr:nvSpPr>
      <xdr:spPr>
        <a:xfrm>
          <a:off x="5740400" y="2300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107,651</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127956</xdr:rowOff>
    </xdr:from>
    <xdr:to>
      <xdr:col>4</xdr:col>
      <xdr:colOff>520700</xdr:colOff>
      <xdr:row>14</xdr:row>
      <xdr:rowOff>58106</xdr:rowOff>
    </xdr:to>
    <xdr:sp macro="" textlink="">
      <xdr:nvSpPr>
        <xdr:cNvPr id="73" name="円/楕円 72"/>
        <xdr:cNvSpPr/>
      </xdr:nvSpPr>
      <xdr:spPr bwMode="auto">
        <a:xfrm>
          <a:off x="4953000" y="24044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68283</xdr:rowOff>
    </xdr:from>
    <xdr:ext cx="736600" cy="259045"/>
    <xdr:sp macro="" textlink="">
      <xdr:nvSpPr>
        <xdr:cNvPr id="74" name="テキスト ボックス 73"/>
        <xdr:cNvSpPr txBox="1"/>
      </xdr:nvSpPr>
      <xdr:spPr>
        <a:xfrm>
          <a:off x="4622800" y="21733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110,747</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77370</xdr:rowOff>
    </xdr:from>
    <xdr:to>
      <xdr:col>3</xdr:col>
      <xdr:colOff>955675</xdr:colOff>
      <xdr:row>14</xdr:row>
      <xdr:rowOff>7520</xdr:rowOff>
    </xdr:to>
    <xdr:sp macro="" textlink="">
      <xdr:nvSpPr>
        <xdr:cNvPr id="75" name="円/楕円 74"/>
        <xdr:cNvSpPr/>
      </xdr:nvSpPr>
      <xdr:spPr bwMode="auto">
        <a:xfrm>
          <a:off x="4254500" y="23538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17697</xdr:rowOff>
    </xdr:from>
    <xdr:ext cx="762000" cy="259045"/>
    <xdr:sp macro="" textlink="">
      <xdr:nvSpPr>
        <xdr:cNvPr id="76" name="テキスト ボックス 75"/>
        <xdr:cNvSpPr txBox="1"/>
      </xdr:nvSpPr>
      <xdr:spPr>
        <a:xfrm>
          <a:off x="3924300" y="21227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113,845</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100540</xdr:rowOff>
    </xdr:from>
    <xdr:to>
      <xdr:col>3</xdr:col>
      <xdr:colOff>257175</xdr:colOff>
      <xdr:row>14</xdr:row>
      <xdr:rowOff>30690</xdr:rowOff>
    </xdr:to>
    <xdr:sp macro="" textlink="">
      <xdr:nvSpPr>
        <xdr:cNvPr id="77" name="円/楕円 76"/>
        <xdr:cNvSpPr/>
      </xdr:nvSpPr>
      <xdr:spPr bwMode="auto">
        <a:xfrm>
          <a:off x="3556000" y="23770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40867</xdr:rowOff>
    </xdr:from>
    <xdr:ext cx="762000" cy="259045"/>
    <xdr:sp macro="" textlink="">
      <xdr:nvSpPr>
        <xdr:cNvPr id="78" name="テキスト ボックス 77"/>
        <xdr:cNvSpPr txBox="1"/>
      </xdr:nvSpPr>
      <xdr:spPr>
        <a:xfrm>
          <a:off x="3225800" y="2145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112,426</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12725</xdr:rowOff>
    </xdr:from>
    <xdr:to>
      <xdr:col>2</xdr:col>
      <xdr:colOff>692150</xdr:colOff>
      <xdr:row>14</xdr:row>
      <xdr:rowOff>114325</xdr:rowOff>
    </xdr:to>
    <xdr:sp macro="" textlink="">
      <xdr:nvSpPr>
        <xdr:cNvPr id="79" name="円/楕円 78"/>
        <xdr:cNvSpPr/>
      </xdr:nvSpPr>
      <xdr:spPr bwMode="auto">
        <a:xfrm>
          <a:off x="2857500" y="24606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124502</xdr:rowOff>
    </xdr:from>
    <xdr:ext cx="762000" cy="259045"/>
    <xdr:sp macro="" textlink="">
      <xdr:nvSpPr>
        <xdr:cNvPr id="80" name="テキスト ボックス 79"/>
        <xdr:cNvSpPr txBox="1"/>
      </xdr:nvSpPr>
      <xdr:spPr>
        <a:xfrm>
          <a:off x="2527300" y="22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107,304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150056</xdr:rowOff>
    </xdr:from>
    <xdr:to>
      <xdr:col>4</xdr:col>
      <xdr:colOff>1117600</xdr:colOff>
      <xdr:row>37</xdr:row>
      <xdr:rowOff>338259</xdr:rowOff>
    </xdr:to>
    <xdr:cxnSp macro="">
      <xdr:nvCxnSpPr>
        <xdr:cNvPr id="111" name="直線コネクタ 110"/>
        <xdr:cNvCxnSpPr/>
      </xdr:nvCxnSpPr>
      <xdr:spPr bwMode="auto">
        <a:xfrm flipV="1">
          <a:off x="5651500" y="5903156"/>
          <a:ext cx="0" cy="15598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310336</xdr:rowOff>
    </xdr:from>
    <xdr:ext cx="762000" cy="259045"/>
    <xdr:sp macro="" textlink="">
      <xdr:nvSpPr>
        <xdr:cNvPr id="112" name="人口1人当たり決算額の推移最小値テキスト445"/>
        <xdr:cNvSpPr txBox="1"/>
      </xdr:nvSpPr>
      <xdr:spPr>
        <a:xfrm>
          <a:off x="5740400" y="7435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4,531</a:t>
          </a:r>
          <a:endParaRPr kumimoji="1" lang="ja-JP" altLang="en-US" sz="1000" b="1">
            <a:latin typeface="ＭＳ Ｐゴシック"/>
          </a:endParaRPr>
        </a:p>
      </xdr:txBody>
    </xdr:sp>
    <xdr:clientData/>
  </xdr:oneCellAnchor>
  <xdr:twoCellAnchor>
    <xdr:from>
      <xdr:col>4</xdr:col>
      <xdr:colOff>1028700</xdr:colOff>
      <xdr:row>37</xdr:row>
      <xdr:rowOff>338259</xdr:rowOff>
    </xdr:from>
    <xdr:to>
      <xdr:col>5</xdr:col>
      <xdr:colOff>73025</xdr:colOff>
      <xdr:row>37</xdr:row>
      <xdr:rowOff>338259</xdr:rowOff>
    </xdr:to>
    <xdr:cxnSp macro="">
      <xdr:nvCxnSpPr>
        <xdr:cNvPr id="113" name="直線コネクタ 112"/>
        <xdr:cNvCxnSpPr/>
      </xdr:nvCxnSpPr>
      <xdr:spPr bwMode="auto">
        <a:xfrm>
          <a:off x="5562600" y="746295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236433</xdr:rowOff>
    </xdr:from>
    <xdr:ext cx="762000" cy="259045"/>
    <xdr:sp macro="" textlink="">
      <xdr:nvSpPr>
        <xdr:cNvPr id="114" name="人口1人当たり決算額の推移最大値テキスト445"/>
        <xdr:cNvSpPr txBox="1"/>
      </xdr:nvSpPr>
      <xdr:spPr>
        <a:xfrm>
          <a:off x="5740400" y="564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52,294</a:t>
          </a:r>
          <a:endParaRPr kumimoji="1" lang="ja-JP" altLang="en-US" sz="1000" b="1">
            <a:latin typeface="ＭＳ Ｐゴシック"/>
          </a:endParaRPr>
        </a:p>
      </xdr:txBody>
    </xdr:sp>
    <xdr:clientData/>
  </xdr:oneCellAnchor>
  <xdr:twoCellAnchor>
    <xdr:from>
      <xdr:col>4</xdr:col>
      <xdr:colOff>1028700</xdr:colOff>
      <xdr:row>32</xdr:row>
      <xdr:rowOff>150056</xdr:rowOff>
    </xdr:from>
    <xdr:to>
      <xdr:col>5</xdr:col>
      <xdr:colOff>73025</xdr:colOff>
      <xdr:row>32</xdr:row>
      <xdr:rowOff>150056</xdr:rowOff>
    </xdr:to>
    <xdr:cxnSp macro="">
      <xdr:nvCxnSpPr>
        <xdr:cNvPr id="115" name="直線コネクタ 114"/>
        <xdr:cNvCxnSpPr/>
      </xdr:nvCxnSpPr>
      <xdr:spPr bwMode="auto">
        <a:xfrm>
          <a:off x="5562600" y="59031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277909</xdr:rowOff>
    </xdr:from>
    <xdr:to>
      <xdr:col>4</xdr:col>
      <xdr:colOff>1117600</xdr:colOff>
      <xdr:row>36</xdr:row>
      <xdr:rowOff>32784</xdr:rowOff>
    </xdr:to>
    <xdr:cxnSp macro="">
      <xdr:nvCxnSpPr>
        <xdr:cNvPr id="116" name="直線コネクタ 115"/>
        <xdr:cNvCxnSpPr/>
      </xdr:nvCxnSpPr>
      <xdr:spPr bwMode="auto">
        <a:xfrm>
          <a:off x="5003800" y="6888259"/>
          <a:ext cx="647700" cy="977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261205</xdr:rowOff>
    </xdr:from>
    <xdr:ext cx="762000" cy="259045"/>
    <xdr:sp macro="" textlink="">
      <xdr:nvSpPr>
        <xdr:cNvPr id="117" name="人口1人当たり決算額の推移平均値テキスト445"/>
        <xdr:cNvSpPr txBox="1"/>
      </xdr:nvSpPr>
      <xdr:spPr>
        <a:xfrm>
          <a:off x="5740400" y="65286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26,841</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73228</xdr:rowOff>
    </xdr:from>
    <xdr:to>
      <xdr:col>5</xdr:col>
      <xdr:colOff>34925</xdr:colOff>
      <xdr:row>35</xdr:row>
      <xdr:rowOff>174828</xdr:rowOff>
    </xdr:to>
    <xdr:sp macro="" textlink="">
      <xdr:nvSpPr>
        <xdr:cNvPr id="118" name="フローチャート : 判断 117"/>
        <xdr:cNvSpPr/>
      </xdr:nvSpPr>
      <xdr:spPr bwMode="auto">
        <a:xfrm>
          <a:off x="5600700" y="66835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75761</xdr:rowOff>
    </xdr:from>
    <xdr:to>
      <xdr:col>4</xdr:col>
      <xdr:colOff>469900</xdr:colOff>
      <xdr:row>35</xdr:row>
      <xdr:rowOff>277909</xdr:rowOff>
    </xdr:to>
    <xdr:cxnSp macro="">
      <xdr:nvCxnSpPr>
        <xdr:cNvPr id="119" name="直線コネクタ 118"/>
        <xdr:cNvCxnSpPr/>
      </xdr:nvCxnSpPr>
      <xdr:spPr bwMode="auto">
        <a:xfrm>
          <a:off x="4305300" y="6686111"/>
          <a:ext cx="698500" cy="2021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325145</xdr:rowOff>
    </xdr:from>
    <xdr:to>
      <xdr:col>4</xdr:col>
      <xdr:colOff>520700</xdr:colOff>
      <xdr:row>35</xdr:row>
      <xdr:rowOff>83845</xdr:rowOff>
    </xdr:to>
    <xdr:sp macro="" textlink="">
      <xdr:nvSpPr>
        <xdr:cNvPr id="120" name="フローチャート : 判断 119"/>
        <xdr:cNvSpPr/>
      </xdr:nvSpPr>
      <xdr:spPr bwMode="auto">
        <a:xfrm>
          <a:off x="4953000" y="659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94022</xdr:rowOff>
    </xdr:from>
    <xdr:ext cx="736600" cy="259045"/>
    <xdr:sp macro="" textlink="">
      <xdr:nvSpPr>
        <xdr:cNvPr id="121" name="テキスト ボックス 120"/>
        <xdr:cNvSpPr txBox="1"/>
      </xdr:nvSpPr>
      <xdr:spPr>
        <a:xfrm>
          <a:off x="4622800" y="6361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29,627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289763</xdr:rowOff>
    </xdr:from>
    <xdr:to>
      <xdr:col>3</xdr:col>
      <xdr:colOff>904875</xdr:colOff>
      <xdr:row>35</xdr:row>
      <xdr:rowOff>75761</xdr:rowOff>
    </xdr:to>
    <xdr:cxnSp macro="">
      <xdr:nvCxnSpPr>
        <xdr:cNvPr id="122" name="直線コネクタ 121"/>
        <xdr:cNvCxnSpPr/>
      </xdr:nvCxnSpPr>
      <xdr:spPr bwMode="auto">
        <a:xfrm>
          <a:off x="3606800" y="6557213"/>
          <a:ext cx="698500" cy="1288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227435</xdr:rowOff>
    </xdr:from>
    <xdr:to>
      <xdr:col>3</xdr:col>
      <xdr:colOff>955675</xdr:colOff>
      <xdr:row>34</xdr:row>
      <xdr:rowOff>329036</xdr:rowOff>
    </xdr:to>
    <xdr:sp macro="" textlink="">
      <xdr:nvSpPr>
        <xdr:cNvPr id="123" name="フローチャート : 判断 122"/>
        <xdr:cNvSpPr/>
      </xdr:nvSpPr>
      <xdr:spPr bwMode="auto">
        <a:xfrm>
          <a:off x="4254500" y="649488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339212</xdr:rowOff>
    </xdr:from>
    <xdr:ext cx="762000" cy="259045"/>
    <xdr:sp macro="" textlink="">
      <xdr:nvSpPr>
        <xdr:cNvPr id="124" name="テキスト ボックス 123"/>
        <xdr:cNvSpPr txBox="1"/>
      </xdr:nvSpPr>
      <xdr:spPr>
        <a:xfrm>
          <a:off x="3924300" y="6263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32,619</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266316</xdr:rowOff>
    </xdr:from>
    <xdr:to>
      <xdr:col>3</xdr:col>
      <xdr:colOff>206375</xdr:colOff>
      <xdr:row>34</xdr:row>
      <xdr:rowOff>289763</xdr:rowOff>
    </xdr:to>
    <xdr:cxnSp macro="">
      <xdr:nvCxnSpPr>
        <xdr:cNvPr id="125" name="直線コネクタ 124"/>
        <xdr:cNvCxnSpPr/>
      </xdr:nvCxnSpPr>
      <xdr:spPr bwMode="auto">
        <a:xfrm>
          <a:off x="2908300" y="6533766"/>
          <a:ext cx="698500" cy="234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112972</xdr:rowOff>
    </xdr:from>
    <xdr:to>
      <xdr:col>3</xdr:col>
      <xdr:colOff>257175</xdr:colOff>
      <xdr:row>34</xdr:row>
      <xdr:rowOff>214572</xdr:rowOff>
    </xdr:to>
    <xdr:sp macro="" textlink="">
      <xdr:nvSpPr>
        <xdr:cNvPr id="126" name="フローチャート : 判断 125"/>
        <xdr:cNvSpPr/>
      </xdr:nvSpPr>
      <xdr:spPr bwMode="auto">
        <a:xfrm>
          <a:off x="3556000" y="63804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224749</xdr:rowOff>
    </xdr:from>
    <xdr:ext cx="762000" cy="259045"/>
    <xdr:sp macro="" textlink="">
      <xdr:nvSpPr>
        <xdr:cNvPr id="127" name="テキスト ボックス 126"/>
        <xdr:cNvSpPr txBox="1"/>
      </xdr:nvSpPr>
      <xdr:spPr>
        <a:xfrm>
          <a:off x="3225800" y="6149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50466</xdr:rowOff>
    </xdr:from>
    <xdr:to>
      <xdr:col>2</xdr:col>
      <xdr:colOff>692150</xdr:colOff>
      <xdr:row>34</xdr:row>
      <xdr:rowOff>152066</xdr:rowOff>
    </xdr:to>
    <xdr:sp macro="" textlink="">
      <xdr:nvSpPr>
        <xdr:cNvPr id="128" name="フローチャート : 判断 127"/>
        <xdr:cNvSpPr/>
      </xdr:nvSpPr>
      <xdr:spPr bwMode="auto">
        <a:xfrm>
          <a:off x="2857500" y="63179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162243</xdr:rowOff>
    </xdr:from>
    <xdr:ext cx="762000" cy="259045"/>
    <xdr:sp macro="" textlink="">
      <xdr:nvSpPr>
        <xdr:cNvPr id="129" name="テキスト ボックス 128"/>
        <xdr:cNvSpPr txBox="1"/>
      </xdr:nvSpPr>
      <xdr:spPr>
        <a:xfrm>
          <a:off x="2527300" y="6086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38,038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324884</xdr:rowOff>
    </xdr:from>
    <xdr:to>
      <xdr:col>5</xdr:col>
      <xdr:colOff>34925</xdr:colOff>
      <xdr:row>36</xdr:row>
      <xdr:rowOff>83584</xdr:rowOff>
    </xdr:to>
    <xdr:sp macro="" textlink="">
      <xdr:nvSpPr>
        <xdr:cNvPr id="135" name="円/楕円 134"/>
        <xdr:cNvSpPr/>
      </xdr:nvSpPr>
      <xdr:spPr bwMode="auto">
        <a:xfrm>
          <a:off x="5600700" y="69352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296961</xdr:rowOff>
    </xdr:from>
    <xdr:ext cx="762000" cy="259045"/>
    <xdr:sp macro="" textlink="">
      <xdr:nvSpPr>
        <xdr:cNvPr id="136" name="人口1人当たり決算額の推移該当値テキスト445"/>
        <xdr:cNvSpPr txBox="1"/>
      </xdr:nvSpPr>
      <xdr:spPr>
        <a:xfrm>
          <a:off x="5740400" y="6907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19,135</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227109</xdr:rowOff>
    </xdr:from>
    <xdr:to>
      <xdr:col>4</xdr:col>
      <xdr:colOff>520700</xdr:colOff>
      <xdr:row>35</xdr:row>
      <xdr:rowOff>328709</xdr:rowOff>
    </xdr:to>
    <xdr:sp macro="" textlink="">
      <xdr:nvSpPr>
        <xdr:cNvPr id="137" name="円/楕円 136"/>
        <xdr:cNvSpPr/>
      </xdr:nvSpPr>
      <xdr:spPr bwMode="auto">
        <a:xfrm>
          <a:off x="4953000" y="68374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313486</xdr:rowOff>
    </xdr:from>
    <xdr:ext cx="736600" cy="259045"/>
    <xdr:sp macro="" textlink="">
      <xdr:nvSpPr>
        <xdr:cNvPr id="138" name="テキスト ボックス 137"/>
        <xdr:cNvSpPr txBox="1"/>
      </xdr:nvSpPr>
      <xdr:spPr>
        <a:xfrm>
          <a:off x="4622800" y="69238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22,129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24961</xdr:rowOff>
    </xdr:from>
    <xdr:to>
      <xdr:col>3</xdr:col>
      <xdr:colOff>955675</xdr:colOff>
      <xdr:row>35</xdr:row>
      <xdr:rowOff>126561</xdr:rowOff>
    </xdr:to>
    <xdr:sp macro="" textlink="">
      <xdr:nvSpPr>
        <xdr:cNvPr id="139" name="円/楕円 138"/>
        <xdr:cNvSpPr/>
      </xdr:nvSpPr>
      <xdr:spPr bwMode="auto">
        <a:xfrm>
          <a:off x="4254500" y="66353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111338</xdr:rowOff>
    </xdr:from>
    <xdr:ext cx="762000" cy="259045"/>
    <xdr:sp macro="" textlink="">
      <xdr:nvSpPr>
        <xdr:cNvPr id="140" name="テキスト ボックス 139"/>
        <xdr:cNvSpPr txBox="1"/>
      </xdr:nvSpPr>
      <xdr:spPr>
        <a:xfrm>
          <a:off x="3924300" y="6721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28,319</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238963</xdr:rowOff>
    </xdr:from>
    <xdr:to>
      <xdr:col>3</xdr:col>
      <xdr:colOff>257175</xdr:colOff>
      <xdr:row>34</xdr:row>
      <xdr:rowOff>340563</xdr:rowOff>
    </xdr:to>
    <xdr:sp macro="" textlink="">
      <xdr:nvSpPr>
        <xdr:cNvPr id="141" name="円/楕円 140"/>
        <xdr:cNvSpPr/>
      </xdr:nvSpPr>
      <xdr:spPr bwMode="auto">
        <a:xfrm>
          <a:off x="3556000" y="65064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325340</xdr:rowOff>
    </xdr:from>
    <xdr:ext cx="762000" cy="259045"/>
    <xdr:sp macro="" textlink="">
      <xdr:nvSpPr>
        <xdr:cNvPr id="142" name="テキスト ボックス 141"/>
        <xdr:cNvSpPr txBox="1"/>
      </xdr:nvSpPr>
      <xdr:spPr>
        <a:xfrm>
          <a:off x="3225800" y="6592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32,266</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215516</xdr:rowOff>
    </xdr:from>
    <xdr:to>
      <xdr:col>2</xdr:col>
      <xdr:colOff>692150</xdr:colOff>
      <xdr:row>34</xdr:row>
      <xdr:rowOff>317116</xdr:rowOff>
    </xdr:to>
    <xdr:sp macro="" textlink="">
      <xdr:nvSpPr>
        <xdr:cNvPr id="143" name="円/楕円 142"/>
        <xdr:cNvSpPr/>
      </xdr:nvSpPr>
      <xdr:spPr bwMode="auto">
        <a:xfrm>
          <a:off x="2857500" y="64829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301893</xdr:rowOff>
    </xdr:from>
    <xdr:ext cx="762000" cy="259045"/>
    <xdr:sp macro="" textlink="">
      <xdr:nvSpPr>
        <xdr:cNvPr id="144" name="テキスト ボックス 143"/>
        <xdr:cNvSpPr txBox="1"/>
      </xdr:nvSpPr>
      <xdr:spPr>
        <a:xfrm>
          <a:off x="2527300" y="6569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32,984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宮崎県串間市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財政調整基金については、今後の様々な財政事情の変化を考慮し、年々積み増しをおこなっている状況である。</a:t>
          </a:r>
        </a:p>
        <a:p>
          <a:r>
            <a:rPr kumimoji="1" lang="ja-JP" altLang="en-US" sz="1400">
              <a:latin typeface="ＭＳ ゴシック" pitchFamily="49" charset="-128"/>
              <a:ea typeface="ＭＳ ゴシック" pitchFamily="49" charset="-128"/>
            </a:rPr>
            <a:t>　実質単年度収支については、財政調整基金の積立増により増となっている。</a:t>
          </a:r>
        </a:p>
        <a:p>
          <a:r>
            <a:rPr kumimoji="1" lang="ja-JP" altLang="en-US" sz="1400">
              <a:latin typeface="ＭＳ ゴシック" pitchFamily="49" charset="-128"/>
              <a:ea typeface="ＭＳ ゴシック" pitchFamily="49" charset="-128"/>
            </a:rPr>
            <a:t>　実質収支比率については、これまで同様に適正な規模での財政運用に努める。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宮崎県串間市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水道事業会計については、昨年度に比べ黒字率が増となっている。国民健康保険特別会計（事業勘定）については、社会保障制度の改正や医療費の増などにより、市民の負担する保険料に係る保険料率の急激な増を抑制するため、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年度より基準外繰入を行っており、引き続き財政健全化に努める必要があると考えられる。公共下水道特別会計については平成２５年度に資金不足に陥ったため、赤字となっている。</a:t>
          </a:r>
          <a:endParaRPr kumimoji="1" lang="en-US" altLang="ja-JP"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宮崎県串間市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公債費については、市債発行額の抑制等による市債残高の減少により年々減少を続けている。原則的には一般会計の地方債新規発行額を当該年度元金償還額以下とする抑制を継続し、実質公債費比率を減少させていくものであるが、平成２７年度・２８年度は大型事業が予定されているため、償還額以上の新規発行が見込まれている。</a:t>
          </a:r>
          <a:endParaRPr kumimoji="1" lang="en-US" altLang="ja-JP"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宮崎県串間市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比率については、地方債現在高が年々減少していることや基金の積み増し等により、改善を続けている。平成２７年度・２８年度に大型事業が予定されているため、市債の新規発行増や基金の取り崩し等が行われる見込み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11772655</v>
      </c>
      <c r="BO4" s="349"/>
      <c r="BP4" s="349"/>
      <c r="BQ4" s="349"/>
      <c r="BR4" s="349"/>
      <c r="BS4" s="349"/>
      <c r="BT4" s="349"/>
      <c r="BU4" s="350"/>
      <c r="BV4" s="348">
        <v>11855196</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6.5</v>
      </c>
      <c r="CU4" s="355"/>
      <c r="CV4" s="355"/>
      <c r="CW4" s="355"/>
      <c r="CX4" s="355"/>
      <c r="CY4" s="355"/>
      <c r="CZ4" s="355"/>
      <c r="DA4" s="356"/>
      <c r="DB4" s="354">
        <v>5.2</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11321867</v>
      </c>
      <c r="BO5" s="386"/>
      <c r="BP5" s="386"/>
      <c r="BQ5" s="386"/>
      <c r="BR5" s="386"/>
      <c r="BS5" s="386"/>
      <c r="BT5" s="386"/>
      <c r="BU5" s="387"/>
      <c r="BV5" s="385">
        <v>11419070</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91.8</v>
      </c>
      <c r="CU5" s="383"/>
      <c r="CV5" s="383"/>
      <c r="CW5" s="383"/>
      <c r="CX5" s="383"/>
      <c r="CY5" s="383"/>
      <c r="CZ5" s="383"/>
      <c r="DA5" s="384"/>
      <c r="DB5" s="382">
        <v>92.1</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450788</v>
      </c>
      <c r="BO6" s="386"/>
      <c r="BP6" s="386"/>
      <c r="BQ6" s="386"/>
      <c r="BR6" s="386"/>
      <c r="BS6" s="386"/>
      <c r="BT6" s="386"/>
      <c r="BU6" s="387"/>
      <c r="BV6" s="385">
        <v>436126</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97.4</v>
      </c>
      <c r="CU6" s="423"/>
      <c r="CV6" s="423"/>
      <c r="CW6" s="423"/>
      <c r="CX6" s="423"/>
      <c r="CY6" s="423"/>
      <c r="CZ6" s="423"/>
      <c r="DA6" s="424"/>
      <c r="DB6" s="422">
        <v>97.5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200</v>
      </c>
      <c r="BO7" s="386"/>
      <c r="BP7" s="386"/>
      <c r="BQ7" s="386"/>
      <c r="BR7" s="386"/>
      <c r="BS7" s="386"/>
      <c r="BT7" s="386"/>
      <c r="BU7" s="387"/>
      <c r="BV7" s="385">
        <v>78394</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6902961</v>
      </c>
      <c r="CU7" s="386"/>
      <c r="CV7" s="386"/>
      <c r="CW7" s="386"/>
      <c r="CX7" s="386"/>
      <c r="CY7" s="386"/>
      <c r="CZ7" s="386"/>
      <c r="DA7" s="387"/>
      <c r="DB7" s="385">
        <v>6875315</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450588</v>
      </c>
      <c r="BO8" s="386"/>
      <c r="BP8" s="386"/>
      <c r="BQ8" s="386"/>
      <c r="BR8" s="386"/>
      <c r="BS8" s="386"/>
      <c r="BT8" s="386"/>
      <c r="BU8" s="387"/>
      <c r="BV8" s="385">
        <v>357732</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0.24</v>
      </c>
      <c r="CU8" s="426"/>
      <c r="CV8" s="426"/>
      <c r="CW8" s="426"/>
      <c r="CX8" s="426"/>
      <c r="CY8" s="426"/>
      <c r="CZ8" s="426"/>
      <c r="DA8" s="427"/>
      <c r="DB8" s="425">
        <v>0.24</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20453</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92856</v>
      </c>
      <c r="BO9" s="386"/>
      <c r="BP9" s="386"/>
      <c r="BQ9" s="386"/>
      <c r="BR9" s="386"/>
      <c r="BS9" s="386"/>
      <c r="BT9" s="386"/>
      <c r="BU9" s="387"/>
      <c r="BV9" s="385">
        <v>-87197</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14</v>
      </c>
      <c r="CU9" s="383"/>
      <c r="CV9" s="383"/>
      <c r="CW9" s="383"/>
      <c r="CX9" s="383"/>
      <c r="CY9" s="383"/>
      <c r="CZ9" s="383"/>
      <c r="DA9" s="384"/>
      <c r="DB9" s="382">
        <v>14.7</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22118</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259553</v>
      </c>
      <c r="BO10" s="386"/>
      <c r="BP10" s="386"/>
      <c r="BQ10" s="386"/>
      <c r="BR10" s="386"/>
      <c r="BS10" s="386"/>
      <c r="BT10" s="386"/>
      <c r="BU10" s="387"/>
      <c r="BV10" s="385">
        <v>242724</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20398</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v>159817</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20295</v>
      </c>
      <c r="S13" s="467"/>
      <c r="T13" s="467"/>
      <c r="U13" s="467"/>
      <c r="V13" s="468"/>
      <c r="W13" s="401" t="s">
        <v>123</v>
      </c>
      <c r="X13" s="402"/>
      <c r="Y13" s="402"/>
      <c r="Z13" s="402"/>
      <c r="AA13" s="402"/>
      <c r="AB13" s="392"/>
      <c r="AC13" s="436">
        <v>2629</v>
      </c>
      <c r="AD13" s="437"/>
      <c r="AE13" s="437"/>
      <c r="AF13" s="437"/>
      <c r="AG13" s="476"/>
      <c r="AH13" s="436">
        <v>2893</v>
      </c>
      <c r="AI13" s="437"/>
      <c r="AJ13" s="437"/>
      <c r="AK13" s="437"/>
      <c r="AL13" s="438"/>
      <c r="AM13" s="414" t="s">
        <v>124</v>
      </c>
      <c r="AN13" s="415"/>
      <c r="AO13" s="415"/>
      <c r="AP13" s="415"/>
      <c r="AQ13" s="415"/>
      <c r="AR13" s="415"/>
      <c r="AS13" s="415"/>
      <c r="AT13" s="416"/>
      <c r="AU13" s="417" t="s">
        <v>118</v>
      </c>
      <c r="AV13" s="418"/>
      <c r="AW13" s="418"/>
      <c r="AX13" s="418"/>
      <c r="AY13" s="419" t="s">
        <v>125</v>
      </c>
      <c r="AZ13" s="420"/>
      <c r="BA13" s="420"/>
      <c r="BB13" s="420"/>
      <c r="BC13" s="420"/>
      <c r="BD13" s="420"/>
      <c r="BE13" s="420"/>
      <c r="BF13" s="420"/>
      <c r="BG13" s="420"/>
      <c r="BH13" s="420"/>
      <c r="BI13" s="420"/>
      <c r="BJ13" s="420"/>
      <c r="BK13" s="420"/>
      <c r="BL13" s="420"/>
      <c r="BM13" s="421"/>
      <c r="BN13" s="385">
        <v>352409</v>
      </c>
      <c r="BO13" s="386"/>
      <c r="BP13" s="386"/>
      <c r="BQ13" s="386"/>
      <c r="BR13" s="386"/>
      <c r="BS13" s="386"/>
      <c r="BT13" s="386"/>
      <c r="BU13" s="387"/>
      <c r="BV13" s="385">
        <v>-4290</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8.1</v>
      </c>
      <c r="CU13" s="383"/>
      <c r="CV13" s="383"/>
      <c r="CW13" s="383"/>
      <c r="CX13" s="383"/>
      <c r="CY13" s="383"/>
      <c r="CZ13" s="383"/>
      <c r="DA13" s="384"/>
      <c r="DB13" s="382">
        <v>9.6999999999999993</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20562</v>
      </c>
      <c r="S14" s="467"/>
      <c r="T14" s="467"/>
      <c r="U14" s="467"/>
      <c r="V14" s="468"/>
      <c r="W14" s="375"/>
      <c r="X14" s="376"/>
      <c r="Y14" s="376"/>
      <c r="Z14" s="376"/>
      <c r="AA14" s="376"/>
      <c r="AB14" s="365"/>
      <c r="AC14" s="469">
        <v>28.1</v>
      </c>
      <c r="AD14" s="470"/>
      <c r="AE14" s="470"/>
      <c r="AF14" s="470"/>
      <c r="AG14" s="471"/>
      <c r="AH14" s="469">
        <v>28.1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32.9</v>
      </c>
      <c r="CU14" s="481"/>
      <c r="CV14" s="481"/>
      <c r="CW14" s="481"/>
      <c r="CX14" s="481"/>
      <c r="CY14" s="481"/>
      <c r="CZ14" s="481"/>
      <c r="DA14" s="482"/>
      <c r="DB14" s="480">
        <v>40.9</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20473</v>
      </c>
      <c r="S15" s="467"/>
      <c r="T15" s="467"/>
      <c r="U15" s="467"/>
      <c r="V15" s="468"/>
      <c r="W15" s="401" t="s">
        <v>129</v>
      </c>
      <c r="X15" s="402"/>
      <c r="Y15" s="402"/>
      <c r="Z15" s="402"/>
      <c r="AA15" s="402"/>
      <c r="AB15" s="392"/>
      <c r="AC15" s="436">
        <v>1575</v>
      </c>
      <c r="AD15" s="437"/>
      <c r="AE15" s="437"/>
      <c r="AF15" s="437"/>
      <c r="AG15" s="476"/>
      <c r="AH15" s="436">
        <v>1933</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1469893</v>
      </c>
      <c r="BO15" s="349"/>
      <c r="BP15" s="349"/>
      <c r="BQ15" s="349"/>
      <c r="BR15" s="349"/>
      <c r="BS15" s="349"/>
      <c r="BT15" s="349"/>
      <c r="BU15" s="350"/>
      <c r="BV15" s="348">
        <v>1433290</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16.899999999999999</v>
      </c>
      <c r="AD16" s="470"/>
      <c r="AE16" s="470"/>
      <c r="AF16" s="470"/>
      <c r="AG16" s="471"/>
      <c r="AH16" s="469">
        <v>18.8</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6097036</v>
      </c>
      <c r="BO16" s="386"/>
      <c r="BP16" s="386"/>
      <c r="BQ16" s="386"/>
      <c r="BR16" s="386"/>
      <c r="BS16" s="386"/>
      <c r="BT16" s="386"/>
      <c r="BU16" s="387"/>
      <c r="BV16" s="385">
        <v>6073573</v>
      </c>
      <c r="BW16" s="386"/>
      <c r="BX16" s="386"/>
      <c r="BY16" s="386"/>
      <c r="BZ16" s="386"/>
      <c r="CA16" s="386"/>
      <c r="CB16" s="386"/>
      <c r="CC16" s="387"/>
      <c r="CD16" s="152"/>
      <c r="CE16" s="492" t="s">
        <v>135</v>
      </c>
      <c r="CF16" s="492"/>
      <c r="CG16" s="492"/>
      <c r="CH16" s="492"/>
      <c r="CI16" s="492"/>
      <c r="CJ16" s="492"/>
      <c r="CK16" s="492"/>
      <c r="CL16" s="492"/>
      <c r="CM16" s="492"/>
      <c r="CN16" s="492"/>
      <c r="CO16" s="492"/>
      <c r="CP16" s="492"/>
      <c r="CQ16" s="492"/>
      <c r="CR16" s="492"/>
      <c r="CS16" s="493"/>
      <c r="CT16" s="382">
        <v>123.7</v>
      </c>
      <c r="CU16" s="383"/>
      <c r="CV16" s="383"/>
      <c r="CW16" s="383"/>
      <c r="CX16" s="383"/>
      <c r="CY16" s="383"/>
      <c r="CZ16" s="383"/>
      <c r="DA16" s="384"/>
      <c r="DB16" s="382" t="s">
        <v>120</v>
      </c>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5138</v>
      </c>
      <c r="AD17" s="437"/>
      <c r="AE17" s="437"/>
      <c r="AF17" s="437"/>
      <c r="AG17" s="476"/>
      <c r="AH17" s="436">
        <v>5454</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1874720</v>
      </c>
      <c r="BO17" s="386"/>
      <c r="BP17" s="386"/>
      <c r="BQ17" s="386"/>
      <c r="BR17" s="386"/>
      <c r="BS17" s="386"/>
      <c r="BT17" s="386"/>
      <c r="BU17" s="387"/>
      <c r="BV17" s="385">
        <v>1828464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294.98</v>
      </c>
      <c r="M18" s="498"/>
      <c r="N18" s="498"/>
      <c r="O18" s="498"/>
      <c r="P18" s="498"/>
      <c r="Q18" s="498"/>
      <c r="R18" s="499"/>
      <c r="S18" s="499"/>
      <c r="T18" s="499"/>
      <c r="U18" s="499"/>
      <c r="V18" s="500"/>
      <c r="W18" s="403"/>
      <c r="X18" s="404"/>
      <c r="Y18" s="404"/>
      <c r="Z18" s="404"/>
      <c r="AA18" s="404"/>
      <c r="AB18" s="395"/>
      <c r="AC18" s="501">
        <v>55</v>
      </c>
      <c r="AD18" s="502"/>
      <c r="AE18" s="502"/>
      <c r="AF18" s="502"/>
      <c r="AG18" s="503"/>
      <c r="AH18" s="501">
        <v>53</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6396900</v>
      </c>
      <c r="BO18" s="386"/>
      <c r="BP18" s="386"/>
      <c r="BQ18" s="386"/>
      <c r="BR18" s="386"/>
      <c r="BS18" s="386"/>
      <c r="BT18" s="386"/>
      <c r="BU18" s="387"/>
      <c r="BV18" s="385">
        <v>6455221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69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8333385</v>
      </c>
      <c r="BO19" s="386"/>
      <c r="BP19" s="386"/>
      <c r="BQ19" s="386"/>
      <c r="BR19" s="386"/>
      <c r="BS19" s="386"/>
      <c r="BT19" s="386"/>
      <c r="BU19" s="387"/>
      <c r="BV19" s="385">
        <v>8423597</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8417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9376538</v>
      </c>
      <c r="BO23" s="386"/>
      <c r="BP23" s="386"/>
      <c r="BQ23" s="386"/>
      <c r="BR23" s="386"/>
      <c r="BS23" s="386"/>
      <c r="BT23" s="386"/>
      <c r="BU23" s="387"/>
      <c r="BV23" s="385">
        <v>9685139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7410</v>
      </c>
      <c r="R24" s="437"/>
      <c r="S24" s="437"/>
      <c r="T24" s="437"/>
      <c r="U24" s="437"/>
      <c r="V24" s="476"/>
      <c r="W24" s="531"/>
      <c r="X24" s="519"/>
      <c r="Y24" s="520"/>
      <c r="Z24" s="435" t="s">
        <v>154</v>
      </c>
      <c r="AA24" s="415"/>
      <c r="AB24" s="415"/>
      <c r="AC24" s="415"/>
      <c r="AD24" s="415"/>
      <c r="AE24" s="415"/>
      <c r="AF24" s="415"/>
      <c r="AG24" s="416"/>
      <c r="AH24" s="436">
        <v>232</v>
      </c>
      <c r="AI24" s="437"/>
      <c r="AJ24" s="437"/>
      <c r="AK24" s="437"/>
      <c r="AL24" s="476"/>
      <c r="AM24" s="436">
        <v>723840</v>
      </c>
      <c r="AN24" s="437"/>
      <c r="AO24" s="437"/>
      <c r="AP24" s="437"/>
      <c r="AQ24" s="437"/>
      <c r="AR24" s="476"/>
      <c r="AS24" s="436">
        <v>3120</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8786537</v>
      </c>
      <c r="BO24" s="386"/>
      <c r="BP24" s="386"/>
      <c r="BQ24" s="386"/>
      <c r="BR24" s="386"/>
      <c r="BS24" s="386"/>
      <c r="BT24" s="386"/>
      <c r="BU24" s="387"/>
      <c r="BV24" s="385">
        <v>9085342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5940</v>
      </c>
      <c r="R25" s="437"/>
      <c r="S25" s="437"/>
      <c r="T25" s="437"/>
      <c r="U25" s="437"/>
      <c r="V25" s="476"/>
      <c r="W25" s="531"/>
      <c r="X25" s="519"/>
      <c r="Y25" s="520"/>
      <c r="Z25" s="435" t="s">
        <v>157</v>
      </c>
      <c r="AA25" s="415"/>
      <c r="AB25" s="415"/>
      <c r="AC25" s="415"/>
      <c r="AD25" s="415"/>
      <c r="AE25" s="415"/>
      <c r="AF25" s="415"/>
      <c r="AG25" s="416"/>
      <c r="AH25" s="436">
        <v>34</v>
      </c>
      <c r="AI25" s="437"/>
      <c r="AJ25" s="437"/>
      <c r="AK25" s="437"/>
      <c r="AL25" s="476"/>
      <c r="AM25" s="436">
        <v>98090</v>
      </c>
      <c r="AN25" s="437"/>
      <c r="AO25" s="437"/>
      <c r="AP25" s="437"/>
      <c r="AQ25" s="437"/>
      <c r="AR25" s="476"/>
      <c r="AS25" s="436">
        <v>2885</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677159</v>
      </c>
      <c r="BO25" s="349"/>
      <c r="BP25" s="349"/>
      <c r="BQ25" s="349"/>
      <c r="BR25" s="349"/>
      <c r="BS25" s="349"/>
      <c r="BT25" s="349"/>
      <c r="BU25" s="350"/>
      <c r="BV25" s="348">
        <v>859551</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5200</v>
      </c>
      <c r="R26" s="437"/>
      <c r="S26" s="437"/>
      <c r="T26" s="437"/>
      <c r="U26" s="437"/>
      <c r="V26" s="476"/>
      <c r="W26" s="531"/>
      <c r="X26" s="519"/>
      <c r="Y26" s="520"/>
      <c r="Z26" s="435" t="s">
        <v>160</v>
      </c>
      <c r="AA26" s="539"/>
      <c r="AB26" s="539"/>
      <c r="AC26" s="539"/>
      <c r="AD26" s="539"/>
      <c r="AE26" s="539"/>
      <c r="AF26" s="539"/>
      <c r="AG26" s="540"/>
      <c r="AH26" s="436" t="s">
        <v>120</v>
      </c>
      <c r="AI26" s="437"/>
      <c r="AJ26" s="437"/>
      <c r="AK26" s="437"/>
      <c r="AL26" s="476"/>
      <c r="AM26" s="436" t="s">
        <v>120</v>
      </c>
      <c r="AN26" s="437"/>
      <c r="AO26" s="437"/>
      <c r="AP26" s="437"/>
      <c r="AQ26" s="437"/>
      <c r="AR26" s="476"/>
      <c r="AS26" s="436" t="s">
        <v>120</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3650</v>
      </c>
      <c r="R27" s="437"/>
      <c r="S27" s="437"/>
      <c r="T27" s="437"/>
      <c r="U27" s="437"/>
      <c r="V27" s="476"/>
      <c r="W27" s="531"/>
      <c r="X27" s="519"/>
      <c r="Y27" s="520"/>
      <c r="Z27" s="435" t="s">
        <v>163</v>
      </c>
      <c r="AA27" s="415"/>
      <c r="AB27" s="415"/>
      <c r="AC27" s="415"/>
      <c r="AD27" s="415"/>
      <c r="AE27" s="415"/>
      <c r="AF27" s="415"/>
      <c r="AG27" s="416"/>
      <c r="AH27" s="436">
        <v>1</v>
      </c>
      <c r="AI27" s="437"/>
      <c r="AJ27" s="437"/>
      <c r="AK27" s="437"/>
      <c r="AL27" s="476"/>
      <c r="AM27" s="436">
        <v>3827</v>
      </c>
      <c r="AN27" s="437"/>
      <c r="AO27" s="437"/>
      <c r="AP27" s="437"/>
      <c r="AQ27" s="437"/>
      <c r="AR27" s="476"/>
      <c r="AS27" s="436">
        <v>3827</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245000</v>
      </c>
      <c r="BO27" s="553"/>
      <c r="BP27" s="553"/>
      <c r="BQ27" s="553"/>
      <c r="BR27" s="553"/>
      <c r="BS27" s="553"/>
      <c r="BT27" s="553"/>
      <c r="BU27" s="554"/>
      <c r="BV27" s="552">
        <v>245000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3220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1225018</v>
      </c>
      <c r="BO28" s="349"/>
      <c r="BP28" s="349"/>
      <c r="BQ28" s="349"/>
      <c r="BR28" s="349"/>
      <c r="BS28" s="349"/>
      <c r="BT28" s="349"/>
      <c r="BU28" s="350"/>
      <c r="BV28" s="348">
        <v>965465</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15</v>
      </c>
      <c r="M29" s="437"/>
      <c r="N29" s="437"/>
      <c r="O29" s="437"/>
      <c r="P29" s="476"/>
      <c r="Q29" s="436">
        <v>3100</v>
      </c>
      <c r="R29" s="437"/>
      <c r="S29" s="437"/>
      <c r="T29" s="437"/>
      <c r="U29" s="437"/>
      <c r="V29" s="476"/>
      <c r="W29" s="531"/>
      <c r="X29" s="519"/>
      <c r="Y29" s="520"/>
      <c r="Z29" s="435" t="s">
        <v>170</v>
      </c>
      <c r="AA29" s="415"/>
      <c r="AB29" s="415"/>
      <c r="AC29" s="415"/>
      <c r="AD29" s="415"/>
      <c r="AE29" s="415"/>
      <c r="AF29" s="415"/>
      <c r="AG29" s="416"/>
      <c r="AH29" s="436">
        <v>233</v>
      </c>
      <c r="AI29" s="437"/>
      <c r="AJ29" s="437"/>
      <c r="AK29" s="437"/>
      <c r="AL29" s="476"/>
      <c r="AM29" s="436">
        <v>727667</v>
      </c>
      <c r="AN29" s="437"/>
      <c r="AO29" s="437"/>
      <c r="AP29" s="437"/>
      <c r="AQ29" s="437"/>
      <c r="AR29" s="476"/>
      <c r="AS29" s="436">
        <v>3123</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157972</v>
      </c>
      <c r="BO29" s="386"/>
      <c r="BP29" s="386"/>
      <c r="BQ29" s="386"/>
      <c r="BR29" s="386"/>
      <c r="BS29" s="386"/>
      <c r="BT29" s="386"/>
      <c r="BU29" s="387"/>
      <c r="BV29" s="385">
        <v>184418</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100.5</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1917285</v>
      </c>
      <c r="BO30" s="553"/>
      <c r="BP30" s="553"/>
      <c r="BQ30" s="553"/>
      <c r="BR30" s="553"/>
      <c r="BS30" s="553"/>
      <c r="BT30" s="553"/>
      <c r="BU30" s="554"/>
      <c r="BV30" s="552">
        <v>1761738</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国民健康保険特別会計（事業勘定）</v>
      </c>
      <c r="X34" s="565"/>
      <c r="Y34" s="565"/>
      <c r="Z34" s="565"/>
      <c r="AA34" s="565"/>
      <c r="AB34" s="565"/>
      <c r="AC34" s="565"/>
      <c r="AD34" s="565"/>
      <c r="AE34" s="565"/>
      <c r="AF34" s="565"/>
      <c r="AG34" s="565"/>
      <c r="AH34" s="565"/>
      <c r="AI34" s="565"/>
      <c r="AJ34" s="565"/>
      <c r="AK34" s="565"/>
      <c r="AL34" s="165"/>
      <c r="AM34" s="564">
        <f>IF(AO34="","",MAX(C34:D43,U34:V43)+1)</f>
        <v>8</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f>IF(BG34="","",MAX(C34:D43,U34:V43,AM34:AN43)+1)</f>
        <v>10</v>
      </c>
      <c r="BF34" s="564"/>
      <c r="BG34" s="565" t="str">
        <f>IF('各会計、関係団体の財政状況及び健全化判断比率'!B34="","",'各会計、関係団体の財政状況及び健全化判断比率'!B34)</f>
        <v>簡易水道特別会計</v>
      </c>
      <c r="BH34" s="565"/>
      <c r="BI34" s="565"/>
      <c r="BJ34" s="565"/>
      <c r="BK34" s="565"/>
      <c r="BL34" s="565"/>
      <c r="BM34" s="565"/>
      <c r="BN34" s="565"/>
      <c r="BO34" s="565"/>
      <c r="BP34" s="565"/>
      <c r="BQ34" s="565"/>
      <c r="BR34" s="565"/>
      <c r="BS34" s="565"/>
      <c r="BT34" s="565"/>
      <c r="BU34" s="565"/>
      <c r="BV34" s="165"/>
      <c r="BW34" s="564">
        <f>IF(BY34="","",MAX(C34:D43,U34:V43,AM34:AN43,BE34:BF43)+1)</f>
        <v>14</v>
      </c>
      <c r="BX34" s="564"/>
      <c r="BY34" s="565" t="str">
        <f>IF('各会計、関係団体の財政状況及び健全化判断比率'!B68="","",'各会計、関係団体の財政状況及び健全化判断比率'!B68)</f>
        <v>日南串間広域不燃物処理組合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物品特別会計</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後期高齢者医療特別会計</v>
      </c>
      <c r="X35" s="565"/>
      <c r="Y35" s="565"/>
      <c r="Z35" s="565"/>
      <c r="AA35" s="565"/>
      <c r="AB35" s="565"/>
      <c r="AC35" s="565"/>
      <c r="AD35" s="565"/>
      <c r="AE35" s="565"/>
      <c r="AF35" s="565"/>
      <c r="AG35" s="565"/>
      <c r="AH35" s="565"/>
      <c r="AI35" s="565"/>
      <c r="AJ35" s="565"/>
      <c r="AK35" s="565"/>
      <c r="AL35" s="165"/>
      <c r="AM35" s="564">
        <f t="shared" ref="AM35:AM43" si="0">IF(AO35="","",AM34+1)</f>
        <v>9</v>
      </c>
      <c r="AN35" s="564"/>
      <c r="AO35" s="565" t="str">
        <f>IF('各会計、関係団体の財政状況及び健全化判断比率'!B33="","",'各会計、関係団体の財政状況及び健全化判断比率'!B33)</f>
        <v>市民病院事業会計</v>
      </c>
      <c r="AP35" s="565"/>
      <c r="AQ35" s="565"/>
      <c r="AR35" s="565"/>
      <c r="AS35" s="565"/>
      <c r="AT35" s="565"/>
      <c r="AU35" s="565"/>
      <c r="AV35" s="565"/>
      <c r="AW35" s="565"/>
      <c r="AX35" s="565"/>
      <c r="AY35" s="565"/>
      <c r="AZ35" s="565"/>
      <c r="BA35" s="565"/>
      <c r="BB35" s="565"/>
      <c r="BC35" s="565"/>
      <c r="BD35" s="165"/>
      <c r="BE35" s="564">
        <f t="shared" ref="BE35:BE43" si="1">IF(BG35="","",BE34+1)</f>
        <v>11</v>
      </c>
      <c r="BF35" s="564"/>
      <c r="BG35" s="565" t="str">
        <f>IF('各会計、関係団体の財政状況及び健全化判断比率'!B35="","",'各会計、関係団体の財政状況及び健全化判断比率'!B35)</f>
        <v>農業集落排水事業特別会計</v>
      </c>
      <c r="BH35" s="565"/>
      <c r="BI35" s="565"/>
      <c r="BJ35" s="565"/>
      <c r="BK35" s="565"/>
      <c r="BL35" s="565"/>
      <c r="BM35" s="565"/>
      <c r="BN35" s="565"/>
      <c r="BO35" s="565"/>
      <c r="BP35" s="565"/>
      <c r="BQ35" s="565"/>
      <c r="BR35" s="565"/>
      <c r="BS35" s="565"/>
      <c r="BT35" s="565"/>
      <c r="BU35" s="565"/>
      <c r="BV35" s="165"/>
      <c r="BW35" s="564">
        <f t="shared" ref="BW35:BW43" si="2">IF(BY35="","",BW34+1)</f>
        <v>15</v>
      </c>
      <c r="BX35" s="564"/>
      <c r="BY35" s="565" t="str">
        <f>IF('各会計、関係団体の財政状況及び健全化判断比率'!B69="","",'各会計、関係団体の財政状況及び健全化判断比率'!B69)</f>
        <v>宮崎県後期高齢者医療広域連合（一般会計）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市木診療所特別会計</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介護保険特別会計（事業勘定）</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12</v>
      </c>
      <c r="BF36" s="564"/>
      <c r="BG36" s="565" t="str">
        <f>IF('各会計、関係団体の財政状況及び健全化判断比率'!B36="","",'各会計、関係団体の財政状況及び健全化判断比率'!B36)</f>
        <v>公共下水道事業特別会計</v>
      </c>
      <c r="BH36" s="565"/>
      <c r="BI36" s="565"/>
      <c r="BJ36" s="565"/>
      <c r="BK36" s="565"/>
      <c r="BL36" s="565"/>
      <c r="BM36" s="565"/>
      <c r="BN36" s="565"/>
      <c r="BO36" s="565"/>
      <c r="BP36" s="565"/>
      <c r="BQ36" s="565"/>
      <c r="BR36" s="565"/>
      <c r="BS36" s="565"/>
      <c r="BT36" s="565"/>
      <c r="BU36" s="565"/>
      <c r="BV36" s="165"/>
      <c r="BW36" s="564">
        <f t="shared" si="2"/>
        <v>16</v>
      </c>
      <c r="BX36" s="564"/>
      <c r="BY36" s="565" t="str">
        <f>IF('各会計、関係団体の財政状況及び健全化判断比率'!B70="","",'各会計、関係団体の財政状況及び健全化判断比率'!B70)</f>
        <v>宮崎県後期高齢者医療広域連合（事業会計）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7</v>
      </c>
      <c r="V37" s="564"/>
      <c r="W37" s="565" t="str">
        <f>IF('各会計、関係団体の財政状況及び健全化判断比率'!B31="","",'各会計、関係団体の財政状況及び健全化判断比率'!B31)</f>
        <v>介護保険特別会計（サービス事業勘定）</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13</v>
      </c>
      <c r="BF37" s="564"/>
      <c r="BG37" s="565" t="str">
        <f>IF('各会計、関係団体の財政状況及び健全化判断比率'!B37="","",'各会計、関係団体の財政状況及び健全化判断比率'!B37)</f>
        <v>漁業集落排水事業特別会計</v>
      </c>
      <c r="BH37" s="565"/>
      <c r="BI37" s="565"/>
      <c r="BJ37" s="565"/>
      <c r="BK37" s="565"/>
      <c r="BL37" s="565"/>
      <c r="BM37" s="565"/>
      <c r="BN37" s="565"/>
      <c r="BO37" s="565"/>
      <c r="BP37" s="565"/>
      <c r="BQ37" s="565"/>
      <c r="BR37" s="565"/>
      <c r="BS37" s="565"/>
      <c r="BT37" s="565"/>
      <c r="BU37" s="565"/>
      <c r="BV37" s="165"/>
      <c r="BW37" s="564" t="str">
        <f t="shared" si="2"/>
        <v/>
      </c>
      <c r="BX37" s="564"/>
      <c r="BY37" s="565" t="str">
        <f>IF('各会計、関係団体の財政状況及び健全化判断比率'!B71="","",'各会計、関係団体の財政状況及び健全化判断比率'!B71)</f>
        <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t="str">
        <f t="shared" si="2"/>
        <v/>
      </c>
      <c r="BX38" s="564"/>
      <c r="BY38" s="565" t="str">
        <f>IF('各会計、関係団体の財政状況及び健全化判断比率'!B72="","",'各会計、関係団体の財政状況及び健全化判断比率'!B72)</f>
        <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F31"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521</v>
      </c>
      <c r="J40" s="79" t="s">
        <v>522</v>
      </c>
      <c r="K40" s="79" t="s">
        <v>523</v>
      </c>
      <c r="L40" s="79" t="s">
        <v>524</v>
      </c>
      <c r="M40" s="80" t="s">
        <v>525</v>
      </c>
    </row>
    <row r="41" spans="2:13" ht="27.75" customHeight="1">
      <c r="B41" s="1169" t="s">
        <v>23</v>
      </c>
      <c r="C41" s="1170"/>
      <c r="D41" s="81"/>
      <c r="E41" s="1175" t="s">
        <v>24</v>
      </c>
      <c r="F41" s="1175"/>
      <c r="G41" s="1175"/>
      <c r="H41" s="1176"/>
      <c r="I41" s="82">
        <v>10384</v>
      </c>
      <c r="J41" s="83">
        <v>9972</v>
      </c>
      <c r="K41" s="83">
        <v>9772</v>
      </c>
      <c r="L41" s="83">
        <v>9685</v>
      </c>
      <c r="M41" s="84">
        <v>9377</v>
      </c>
    </row>
    <row r="42" spans="2:13" ht="27.75" customHeight="1">
      <c r="B42" s="1171"/>
      <c r="C42" s="1172"/>
      <c r="D42" s="85"/>
      <c r="E42" s="1177" t="s">
        <v>25</v>
      </c>
      <c r="F42" s="1177"/>
      <c r="G42" s="1177"/>
      <c r="H42" s="1178"/>
      <c r="I42" s="86">
        <v>23</v>
      </c>
      <c r="J42" s="87">
        <v>15</v>
      </c>
      <c r="K42" s="87">
        <v>9</v>
      </c>
      <c r="L42" s="87">
        <v>6</v>
      </c>
      <c r="M42" s="88">
        <v>4</v>
      </c>
    </row>
    <row r="43" spans="2:13" ht="27.75" customHeight="1">
      <c r="B43" s="1171"/>
      <c r="C43" s="1172"/>
      <c r="D43" s="85"/>
      <c r="E43" s="1177" t="s">
        <v>26</v>
      </c>
      <c r="F43" s="1177"/>
      <c r="G43" s="1177"/>
      <c r="H43" s="1178"/>
      <c r="I43" s="86">
        <v>3746</v>
      </c>
      <c r="J43" s="87">
        <v>3557</v>
      </c>
      <c r="K43" s="87">
        <v>3463</v>
      </c>
      <c r="L43" s="87">
        <v>3317</v>
      </c>
      <c r="M43" s="88">
        <v>3255</v>
      </c>
    </row>
    <row r="44" spans="2:13" ht="27.75" customHeight="1">
      <c r="B44" s="1171"/>
      <c r="C44" s="1172"/>
      <c r="D44" s="85"/>
      <c r="E44" s="1177" t="s">
        <v>27</v>
      </c>
      <c r="F44" s="1177"/>
      <c r="G44" s="1177"/>
      <c r="H44" s="1178"/>
      <c r="I44" s="86">
        <v>212</v>
      </c>
      <c r="J44" s="87">
        <v>153</v>
      </c>
      <c r="K44" s="87">
        <v>109</v>
      </c>
      <c r="L44" s="87">
        <v>94</v>
      </c>
      <c r="M44" s="88">
        <v>71</v>
      </c>
    </row>
    <row r="45" spans="2:13" ht="27.75" customHeight="1">
      <c r="B45" s="1171"/>
      <c r="C45" s="1172"/>
      <c r="D45" s="85"/>
      <c r="E45" s="1177" t="s">
        <v>28</v>
      </c>
      <c r="F45" s="1177"/>
      <c r="G45" s="1177"/>
      <c r="H45" s="1178"/>
      <c r="I45" s="86">
        <v>2508</v>
      </c>
      <c r="J45" s="87">
        <v>2321</v>
      </c>
      <c r="K45" s="87">
        <v>2324</v>
      </c>
      <c r="L45" s="87">
        <v>2286</v>
      </c>
      <c r="M45" s="88">
        <v>2082</v>
      </c>
    </row>
    <row r="46" spans="2:13" ht="27.75" customHeight="1">
      <c r="B46" s="1171"/>
      <c r="C46" s="1172"/>
      <c r="D46" s="85"/>
      <c r="E46" s="1177" t="s">
        <v>29</v>
      </c>
      <c r="F46" s="1177"/>
      <c r="G46" s="1177"/>
      <c r="H46" s="1178"/>
      <c r="I46" s="86" t="s">
        <v>482</v>
      </c>
      <c r="J46" s="87" t="s">
        <v>482</v>
      </c>
      <c r="K46" s="87" t="s">
        <v>482</v>
      </c>
      <c r="L46" s="87" t="s">
        <v>482</v>
      </c>
      <c r="M46" s="88" t="s">
        <v>482</v>
      </c>
    </row>
    <row r="47" spans="2:13" ht="27.75" customHeight="1">
      <c r="B47" s="1171"/>
      <c r="C47" s="1172"/>
      <c r="D47" s="85"/>
      <c r="E47" s="1177" t="s">
        <v>30</v>
      </c>
      <c r="F47" s="1177"/>
      <c r="G47" s="1177"/>
      <c r="H47" s="1178"/>
      <c r="I47" s="86" t="s">
        <v>482</v>
      </c>
      <c r="J47" s="87" t="s">
        <v>482</v>
      </c>
      <c r="K47" s="87" t="s">
        <v>482</v>
      </c>
      <c r="L47" s="87" t="s">
        <v>482</v>
      </c>
      <c r="M47" s="88" t="s">
        <v>482</v>
      </c>
    </row>
    <row r="48" spans="2:13" ht="27.75" customHeight="1">
      <c r="B48" s="1173"/>
      <c r="C48" s="1174"/>
      <c r="D48" s="85"/>
      <c r="E48" s="1177" t="s">
        <v>31</v>
      </c>
      <c r="F48" s="1177"/>
      <c r="G48" s="1177"/>
      <c r="H48" s="1178"/>
      <c r="I48" s="86" t="s">
        <v>482</v>
      </c>
      <c r="J48" s="87" t="s">
        <v>482</v>
      </c>
      <c r="K48" s="87" t="s">
        <v>482</v>
      </c>
      <c r="L48" s="87" t="s">
        <v>482</v>
      </c>
      <c r="M48" s="88" t="s">
        <v>482</v>
      </c>
    </row>
    <row r="49" spans="2:13" ht="27.75" customHeight="1">
      <c r="B49" s="1179" t="s">
        <v>32</v>
      </c>
      <c r="C49" s="1180"/>
      <c r="D49" s="89"/>
      <c r="E49" s="1177" t="s">
        <v>33</v>
      </c>
      <c r="F49" s="1177"/>
      <c r="G49" s="1177"/>
      <c r="H49" s="1178"/>
      <c r="I49" s="86">
        <v>2740</v>
      </c>
      <c r="J49" s="87">
        <v>3118</v>
      </c>
      <c r="K49" s="87">
        <v>3025</v>
      </c>
      <c r="L49" s="87">
        <v>3154</v>
      </c>
      <c r="M49" s="88">
        <v>3458</v>
      </c>
    </row>
    <row r="50" spans="2:13" ht="27.75" customHeight="1">
      <c r="B50" s="1171"/>
      <c r="C50" s="1172"/>
      <c r="D50" s="85"/>
      <c r="E50" s="1177" t="s">
        <v>34</v>
      </c>
      <c r="F50" s="1177"/>
      <c r="G50" s="1177"/>
      <c r="H50" s="1178"/>
      <c r="I50" s="86">
        <v>164</v>
      </c>
      <c r="J50" s="87">
        <v>171</v>
      </c>
      <c r="K50" s="87">
        <v>368</v>
      </c>
      <c r="L50" s="87">
        <v>459</v>
      </c>
      <c r="M50" s="88">
        <v>429</v>
      </c>
    </row>
    <row r="51" spans="2:13" ht="27.75" customHeight="1">
      <c r="B51" s="1173"/>
      <c r="C51" s="1174"/>
      <c r="D51" s="85"/>
      <c r="E51" s="1177" t="s">
        <v>35</v>
      </c>
      <c r="F51" s="1177"/>
      <c r="G51" s="1177"/>
      <c r="H51" s="1178"/>
      <c r="I51" s="86">
        <v>9943</v>
      </c>
      <c r="J51" s="87">
        <v>9764</v>
      </c>
      <c r="K51" s="87">
        <v>9500</v>
      </c>
      <c r="L51" s="87">
        <v>9394</v>
      </c>
      <c r="M51" s="88">
        <v>8977</v>
      </c>
    </row>
    <row r="52" spans="2:13" ht="27.75" customHeight="1" thickBot="1">
      <c r="B52" s="1181" t="s">
        <v>36</v>
      </c>
      <c r="C52" s="1182"/>
      <c r="D52" s="90"/>
      <c r="E52" s="1183" t="s">
        <v>37</v>
      </c>
      <c r="F52" s="1183"/>
      <c r="G52" s="1183"/>
      <c r="H52" s="1184"/>
      <c r="I52" s="91">
        <v>4027</v>
      </c>
      <c r="J52" s="92">
        <v>2965</v>
      </c>
      <c r="K52" s="92">
        <v>2785</v>
      </c>
      <c r="L52" s="92">
        <v>2382</v>
      </c>
      <c r="M52" s="93">
        <v>1924</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520</v>
      </c>
      <c r="G2" s="111"/>
      <c r="H2" s="112"/>
    </row>
    <row r="3" spans="1:8">
      <c r="A3" s="108" t="s">
        <v>513</v>
      </c>
      <c r="B3" s="113"/>
      <c r="C3" s="114"/>
      <c r="D3" s="115">
        <v>51265</v>
      </c>
      <c r="E3" s="116"/>
      <c r="F3" s="117">
        <v>79008</v>
      </c>
      <c r="G3" s="118"/>
      <c r="H3" s="119"/>
    </row>
    <row r="4" spans="1:8">
      <c r="A4" s="120"/>
      <c r="B4" s="121"/>
      <c r="C4" s="122"/>
      <c r="D4" s="123">
        <v>35172</v>
      </c>
      <c r="E4" s="124"/>
      <c r="F4" s="125">
        <v>46014</v>
      </c>
      <c r="G4" s="126"/>
      <c r="H4" s="127"/>
    </row>
    <row r="5" spans="1:8">
      <c r="A5" s="108" t="s">
        <v>515</v>
      </c>
      <c r="B5" s="113"/>
      <c r="C5" s="114"/>
      <c r="D5" s="115">
        <v>55156</v>
      </c>
      <c r="E5" s="116"/>
      <c r="F5" s="117">
        <v>86381</v>
      </c>
      <c r="G5" s="118"/>
      <c r="H5" s="119"/>
    </row>
    <row r="6" spans="1:8">
      <c r="A6" s="120"/>
      <c r="B6" s="121"/>
      <c r="C6" s="122"/>
      <c r="D6" s="123">
        <v>33300</v>
      </c>
      <c r="E6" s="124"/>
      <c r="F6" s="125">
        <v>41242</v>
      </c>
      <c r="G6" s="126"/>
      <c r="H6" s="127"/>
    </row>
    <row r="7" spans="1:8">
      <c r="A7" s="108" t="s">
        <v>516</v>
      </c>
      <c r="B7" s="113"/>
      <c r="C7" s="114"/>
      <c r="D7" s="115">
        <v>70527</v>
      </c>
      <c r="E7" s="116"/>
      <c r="F7" s="117">
        <v>67088</v>
      </c>
      <c r="G7" s="118"/>
      <c r="H7" s="119"/>
    </row>
    <row r="8" spans="1:8">
      <c r="A8" s="120"/>
      <c r="B8" s="121"/>
      <c r="C8" s="122"/>
      <c r="D8" s="123">
        <v>35917</v>
      </c>
      <c r="E8" s="124"/>
      <c r="F8" s="125">
        <v>37146</v>
      </c>
      <c r="G8" s="126"/>
      <c r="H8" s="127"/>
    </row>
    <row r="9" spans="1:8">
      <c r="A9" s="108" t="s">
        <v>517</v>
      </c>
      <c r="B9" s="113"/>
      <c r="C9" s="114"/>
      <c r="D9" s="115">
        <v>58456</v>
      </c>
      <c r="E9" s="116"/>
      <c r="F9" s="117">
        <v>70489</v>
      </c>
      <c r="G9" s="118"/>
      <c r="H9" s="119"/>
    </row>
    <row r="10" spans="1:8">
      <c r="A10" s="120"/>
      <c r="B10" s="121"/>
      <c r="C10" s="122"/>
      <c r="D10" s="123">
        <v>27454</v>
      </c>
      <c r="E10" s="124"/>
      <c r="F10" s="125">
        <v>37817</v>
      </c>
      <c r="G10" s="126"/>
      <c r="H10" s="127"/>
    </row>
    <row r="11" spans="1:8">
      <c r="A11" s="108" t="s">
        <v>518</v>
      </c>
      <c r="B11" s="113"/>
      <c r="C11" s="114"/>
      <c r="D11" s="115">
        <v>71361</v>
      </c>
      <c r="E11" s="116"/>
      <c r="F11" s="117">
        <v>84389</v>
      </c>
      <c r="G11" s="118"/>
      <c r="H11" s="119"/>
    </row>
    <row r="12" spans="1:8">
      <c r="A12" s="120"/>
      <c r="B12" s="121"/>
      <c r="C12" s="128"/>
      <c r="D12" s="123">
        <v>26817</v>
      </c>
      <c r="E12" s="124"/>
      <c r="F12" s="125">
        <v>44339</v>
      </c>
      <c r="G12" s="126"/>
      <c r="H12" s="127"/>
    </row>
    <row r="13" spans="1:8">
      <c r="A13" s="108"/>
      <c r="B13" s="113"/>
      <c r="C13" s="129"/>
      <c r="D13" s="130">
        <v>61353</v>
      </c>
      <c r="E13" s="131"/>
      <c r="F13" s="132">
        <v>77471</v>
      </c>
      <c r="G13" s="133"/>
      <c r="H13" s="119"/>
    </row>
    <row r="14" spans="1:8">
      <c r="A14" s="120"/>
      <c r="B14" s="121"/>
      <c r="C14" s="122"/>
      <c r="D14" s="123">
        <v>31732</v>
      </c>
      <c r="E14" s="124"/>
      <c r="F14" s="125">
        <v>41312</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3.99</v>
      </c>
      <c r="C19" s="134">
        <f>ROUND(VALUE(SUBSTITUTE(実質収支比率等に係る経年分析!G$48,"▲","-")),2)</f>
        <v>3.51</v>
      </c>
      <c r="D19" s="134">
        <f>ROUND(VALUE(SUBSTITUTE(実質収支比率等に係る経年分析!H$48,"▲","-")),2)</f>
        <v>6.41</v>
      </c>
      <c r="E19" s="134">
        <f>ROUND(VALUE(SUBSTITUTE(実質収支比率等に係る経年分析!I$48,"▲","-")),2)</f>
        <v>5.2</v>
      </c>
      <c r="F19" s="134">
        <f>ROUND(VALUE(SUBSTITUTE(実質収支比率等に係る経年分析!J$48,"▲","-")),2)</f>
        <v>6.53</v>
      </c>
    </row>
    <row r="20" spans="1:11">
      <c r="A20" s="134" t="s">
        <v>42</v>
      </c>
      <c r="B20" s="134">
        <f>ROUND(VALUE(SUBSTITUTE(実質収支比率等に係る経年分析!F$47,"▲","-")),2)</f>
        <v>8.52</v>
      </c>
      <c r="C20" s="134">
        <f>ROUND(VALUE(SUBSTITUTE(実質収支比率等に係る経年分析!G$47,"▲","-")),2)</f>
        <v>12.03</v>
      </c>
      <c r="D20" s="134">
        <f>ROUND(VALUE(SUBSTITUTE(実質収支比率等に係る経年分析!H$47,"▲","-")),2)</f>
        <v>12.71</v>
      </c>
      <c r="E20" s="134">
        <f>ROUND(VALUE(SUBSTITUTE(実質収支比率等に係る経年分析!I$47,"▲","-")),2)</f>
        <v>14.04</v>
      </c>
      <c r="F20" s="134">
        <f>ROUND(VALUE(SUBSTITUTE(実質収支比率等に係る経年分析!J$47,"▲","-")),2)</f>
        <v>17.75</v>
      </c>
    </row>
    <row r="21" spans="1:11">
      <c r="A21" s="134" t="s">
        <v>43</v>
      </c>
      <c r="B21" s="134">
        <f>IF(ISNUMBER(VALUE(SUBSTITUTE(実質収支比率等に係る経年分析!F$49,"▲","-"))),ROUND(VALUE(SUBSTITUTE(実質収支比率等に係る経年分析!F$49,"▲","-")),2),NA())</f>
        <v>3.37</v>
      </c>
      <c r="C21" s="134">
        <f>IF(ISNUMBER(VALUE(SUBSTITUTE(実質収支比率等に係る経年分析!G$49,"▲","-"))),ROUND(VALUE(SUBSTITUTE(実質収支比率等に係る経年分析!G$49,"▲","-")),2),NA())</f>
        <v>3.48</v>
      </c>
      <c r="D21" s="134">
        <f>IF(ISNUMBER(VALUE(SUBSTITUTE(実質収支比率等に係る経年分析!H$49,"▲","-"))),ROUND(VALUE(SUBSTITUTE(実質収支比率等に係る経年分析!H$49,"▲","-")),2),NA())</f>
        <v>3.27</v>
      </c>
      <c r="E21" s="134">
        <f>IF(ISNUMBER(VALUE(SUBSTITUTE(実質収支比率等に係る経年分析!I$49,"▲","-"))),ROUND(VALUE(SUBSTITUTE(実質収支比率等に係る経年分析!I$49,"▲","-")),2),NA())</f>
        <v>-0.06</v>
      </c>
      <c r="F21" s="134">
        <f>IF(ISNUMBER(VALUE(SUBSTITUTE(実質収支比率等に係る経年分析!J$49,"▲","-"))),ROUND(VALUE(SUBSTITUTE(実質収支比率等に係る経年分析!J$49,"▲","-")),2),NA())</f>
        <v>5.1100000000000003</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0.09</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0.04</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市木診療所特別会計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0.04</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7.0000000000000007E-2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7.0000000000000007E-2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0.03</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0.62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0.08</v>
      </c>
    </row>
    <row r="31" spans="1:11">
      <c r="A31" s="135" t="str">
        <f>IF(連結実質赤字比率に係る赤字・黒字の構成分析!C$39="",NA(),連結実質赤字比率に係る赤字・黒字の構成分析!C$39)</f>
        <v>介護保険特別会計（事業勘定）</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0.76</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0.73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0.84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0.88</v>
      </c>
    </row>
    <row r="32" spans="1:11">
      <c r="A32" s="135" t="str">
        <f>IF(連結実質赤字比率に係る赤字・黒字の構成分析!C$38="",NA(),連結実質赤字比率に係る赤字・黒字の構成分析!C$38)</f>
        <v>国民健康保険特別会計（事業勘定）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2.17</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1.69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3.5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5.04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2.59</v>
      </c>
    </row>
    <row r="33" spans="1:16">
      <c r="A33" s="135" t="str">
        <f>IF(連結実質赤字比率に係る赤字・黒字の構成分析!C$37="",NA(),連結実質赤字比率に係る赤字・黒字の構成分析!C$37)</f>
        <v>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4.12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4.58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5.45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6.45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6.49</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3.95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3.43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6.34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5.17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6.5</v>
      </c>
    </row>
    <row r="35" spans="1:16">
      <c r="A35" s="135" t="str">
        <f>IF(連結実質赤字比率に係る赤字・黒字の構成分析!C$35="",NA(),連結実質赤字比率に係る赤字・黒字の構成分析!C$35)</f>
        <v>市民病院事業会計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3.34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5.45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7.06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8.18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7.6</v>
      </c>
    </row>
    <row r="36" spans="1:16">
      <c r="A36" s="135" t="str">
        <f>IF(連結実質赤字比率に係る赤字・黒字の構成分析!C$34="",NA(),連結実質赤字比率に係る赤字・黒字の構成分析!C$34)</f>
        <v>公共下水道事業特別会計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0.02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0.02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0.02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7.0000000000000007E-2</v>
      </c>
      <c r="J36" s="135">
        <f>IF(ROUND(VALUE(SUBSTITUTE(連結実質赤字比率に係る赤字・黒字の構成分析!J$34,"▲", "-")), 2) &lt; 0, ABS(ROUND(VALUE(SUBSTITUTE(連結実質赤字比率に係る赤字・黒字の構成分析!J$34,"▲", "-")), 2)), NA())</f>
        <v>0.55000000000000004</v>
      </c>
      <c r="K36" s="135" t="e">
        <f>IF(ROUND(VALUE(SUBSTITUTE(連結実質赤字比率に係る赤字・黒字の構成分析!J$34,"▲", "-")), 2) &gt;= 0, ABS(ROUND(VALUE(SUBSTITUTE(連結実質赤字比率に係る赤字・黒字の構成分析!J$34,"▲", "-")), 2)), NA())</f>
        <v>#N/A</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1189</v>
      </c>
      <c r="E42" s="136"/>
      <c r="F42" s="136"/>
      <c r="G42" s="136">
        <f>'実質公債費比率（分子）の構造'!L$52</f>
        <v>1137</v>
      </c>
      <c r="H42" s="136"/>
      <c r="I42" s="136"/>
      <c r="J42" s="136">
        <f>'実質公債費比率（分子）の構造'!M$52</f>
        <v>1114</v>
      </c>
      <c r="K42" s="136"/>
      <c r="L42" s="136"/>
      <c r="M42" s="136">
        <f>'実質公債費比率（分子）の構造'!N$52</f>
        <v>1092</v>
      </c>
      <c r="N42" s="136"/>
      <c r="O42" s="136"/>
      <c r="P42" s="136">
        <f>'実質公債費比率（分子）の構造'!O$52</f>
        <v>1091</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10</v>
      </c>
      <c r="C44" s="136"/>
      <c r="D44" s="136"/>
      <c r="E44" s="136">
        <f>'実質公債費比率（分子）の構造'!L$50</f>
        <v>8</v>
      </c>
      <c r="F44" s="136"/>
      <c r="G44" s="136"/>
      <c r="H44" s="136">
        <f>'実質公債費比率（分子）の構造'!M$50</f>
        <v>6</v>
      </c>
      <c r="I44" s="136"/>
      <c r="J44" s="136"/>
      <c r="K44" s="136">
        <f>'実質公債費比率（分子）の構造'!N$50</f>
        <v>3</v>
      </c>
      <c r="L44" s="136"/>
      <c r="M44" s="136"/>
      <c r="N44" s="136">
        <f>'実質公債費比率（分子）の構造'!O$50</f>
        <v>2</v>
      </c>
      <c r="O44" s="136"/>
      <c r="P44" s="136"/>
    </row>
    <row r="45" spans="1:16">
      <c r="A45" s="136" t="s">
        <v>53</v>
      </c>
      <c r="B45" s="136">
        <f>'実質公債費比率（分子）の構造'!K$49</f>
        <v>65</v>
      </c>
      <c r="C45" s="136"/>
      <c r="D45" s="136"/>
      <c r="E45" s="136">
        <f>'実質公債費比率（分子）の構造'!L$49</f>
        <v>66</v>
      </c>
      <c r="F45" s="136"/>
      <c r="G45" s="136"/>
      <c r="H45" s="136">
        <f>'実質公債費比率（分子）の構造'!M$49</f>
        <v>45</v>
      </c>
      <c r="I45" s="136"/>
      <c r="J45" s="136"/>
      <c r="K45" s="136">
        <f>'実質公債費比率（分子）の構造'!N$49</f>
        <v>20</v>
      </c>
      <c r="L45" s="136"/>
      <c r="M45" s="136"/>
      <c r="N45" s="136">
        <f>'実質公債費比率（分子）の構造'!O$49</f>
        <v>20</v>
      </c>
      <c r="O45" s="136"/>
      <c r="P45" s="136"/>
    </row>
    <row r="46" spans="1:16">
      <c r="A46" s="136" t="s">
        <v>54</v>
      </c>
      <c r="B46" s="136">
        <f>'実質公債費比率（分子）の構造'!K$48</f>
        <v>251</v>
      </c>
      <c r="C46" s="136"/>
      <c r="D46" s="136"/>
      <c r="E46" s="136">
        <f>'実質公債費比率（分子）の構造'!L$48</f>
        <v>285</v>
      </c>
      <c r="F46" s="136"/>
      <c r="G46" s="136"/>
      <c r="H46" s="136">
        <f>'実質公債費比率（分子）の構造'!M$48</f>
        <v>272</v>
      </c>
      <c r="I46" s="136"/>
      <c r="J46" s="136"/>
      <c r="K46" s="136">
        <f>'実質公債費比率（分子）の構造'!N$48</f>
        <v>256</v>
      </c>
      <c r="L46" s="136"/>
      <c r="M46" s="136"/>
      <c r="N46" s="136">
        <f>'実質公債費比率（分子）の構造'!O$48</f>
        <v>263</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1569</v>
      </c>
      <c r="C49" s="136"/>
      <c r="D49" s="136"/>
      <c r="E49" s="136">
        <f>'実質公債費比率（分子）の構造'!L$45</f>
        <v>1458</v>
      </c>
      <c r="F49" s="136"/>
      <c r="G49" s="136"/>
      <c r="H49" s="136">
        <f>'実質公債費比率（分子）の構造'!M$45</f>
        <v>1380</v>
      </c>
      <c r="I49" s="136"/>
      <c r="J49" s="136"/>
      <c r="K49" s="136">
        <f>'実質公債費比率（分子）の構造'!N$45</f>
        <v>1268</v>
      </c>
      <c r="L49" s="136"/>
      <c r="M49" s="136"/>
      <c r="N49" s="136">
        <f>'実質公債費比率（分子）の構造'!O$45</f>
        <v>1196</v>
      </c>
      <c r="O49" s="136"/>
      <c r="P49" s="136"/>
    </row>
    <row r="50" spans="1:16">
      <c r="A50" s="136" t="s">
        <v>58</v>
      </c>
      <c r="B50" s="136" t="e">
        <f>NA()</f>
        <v>#N/A</v>
      </c>
      <c r="C50" s="136">
        <f>IF(ISNUMBER('実質公債費比率（分子）の構造'!K$53),'実質公債費比率（分子）の構造'!K$53,NA())</f>
        <v>706</v>
      </c>
      <c r="D50" s="136" t="e">
        <f>NA()</f>
        <v>#N/A</v>
      </c>
      <c r="E50" s="136" t="e">
        <f>NA()</f>
        <v>#N/A</v>
      </c>
      <c r="F50" s="136">
        <f>IF(ISNUMBER('実質公債費比率（分子）の構造'!L$53),'実質公債費比率（分子）の構造'!L$53,NA())</f>
        <v>680</v>
      </c>
      <c r="G50" s="136" t="e">
        <f>NA()</f>
        <v>#N/A</v>
      </c>
      <c r="H50" s="136" t="e">
        <f>NA()</f>
        <v>#N/A</v>
      </c>
      <c r="I50" s="136">
        <f>IF(ISNUMBER('実質公債費比率（分子）の構造'!M$53),'実質公債費比率（分子）の構造'!M$53,NA())</f>
        <v>589</v>
      </c>
      <c r="J50" s="136" t="e">
        <f>NA()</f>
        <v>#N/A</v>
      </c>
      <c r="K50" s="136" t="e">
        <f>NA()</f>
        <v>#N/A</v>
      </c>
      <c r="L50" s="136">
        <f>IF(ISNUMBER('実質公債費比率（分子）の構造'!N$53),'実質公債費比率（分子）の構造'!N$53,NA())</f>
        <v>455</v>
      </c>
      <c r="M50" s="136" t="e">
        <f>NA()</f>
        <v>#N/A</v>
      </c>
      <c r="N50" s="136" t="e">
        <f>NA()</f>
        <v>#N/A</v>
      </c>
      <c r="O50" s="136">
        <f>IF(ISNUMBER('実質公債費比率（分子）の構造'!O$53),'実質公債費比率（分子）の構造'!O$53,NA())</f>
        <v>390</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9943</v>
      </c>
      <c r="E56" s="135"/>
      <c r="F56" s="135"/>
      <c r="G56" s="135">
        <f>'将来負担比率（分子）の構造'!J$51</f>
        <v>9764</v>
      </c>
      <c r="H56" s="135"/>
      <c r="I56" s="135"/>
      <c r="J56" s="135">
        <f>'将来負担比率（分子）の構造'!K$51</f>
        <v>9500</v>
      </c>
      <c r="K56" s="135"/>
      <c r="L56" s="135"/>
      <c r="M56" s="135">
        <f>'将来負担比率（分子）の構造'!L$51</f>
        <v>9394</v>
      </c>
      <c r="N56" s="135"/>
      <c r="O56" s="135"/>
      <c r="P56" s="135">
        <f>'将来負担比率（分子）の構造'!M$51</f>
        <v>8977</v>
      </c>
    </row>
    <row r="57" spans="1:16">
      <c r="A57" s="135" t="s">
        <v>34</v>
      </c>
      <c r="B57" s="135"/>
      <c r="C57" s="135"/>
      <c r="D57" s="135">
        <f>'将来負担比率（分子）の構造'!I$50</f>
        <v>164</v>
      </c>
      <c r="E57" s="135"/>
      <c r="F57" s="135"/>
      <c r="G57" s="135">
        <f>'将来負担比率（分子）の構造'!J$50</f>
        <v>171</v>
      </c>
      <c r="H57" s="135"/>
      <c r="I57" s="135"/>
      <c r="J57" s="135">
        <f>'将来負担比率（分子）の構造'!K$50</f>
        <v>368</v>
      </c>
      <c r="K57" s="135"/>
      <c r="L57" s="135"/>
      <c r="M57" s="135">
        <f>'将来負担比率（分子）の構造'!L$50</f>
        <v>459</v>
      </c>
      <c r="N57" s="135"/>
      <c r="O57" s="135"/>
      <c r="P57" s="135">
        <f>'将来負担比率（分子）の構造'!M$50</f>
        <v>429</v>
      </c>
    </row>
    <row r="58" spans="1:16">
      <c r="A58" s="135" t="s">
        <v>33</v>
      </c>
      <c r="B58" s="135"/>
      <c r="C58" s="135"/>
      <c r="D58" s="135">
        <f>'将来負担比率（分子）の構造'!I$49</f>
        <v>2740</v>
      </c>
      <c r="E58" s="135"/>
      <c r="F58" s="135"/>
      <c r="G58" s="135">
        <f>'将来負担比率（分子）の構造'!J$49</f>
        <v>3118</v>
      </c>
      <c r="H58" s="135"/>
      <c r="I58" s="135"/>
      <c r="J58" s="135">
        <f>'将来負担比率（分子）の構造'!K$49</f>
        <v>3025</v>
      </c>
      <c r="K58" s="135"/>
      <c r="L58" s="135"/>
      <c r="M58" s="135">
        <f>'将来負担比率（分子）の構造'!L$49</f>
        <v>3154</v>
      </c>
      <c r="N58" s="135"/>
      <c r="O58" s="135"/>
      <c r="P58" s="135">
        <f>'将来負担比率（分子）の構造'!M$49</f>
        <v>3458</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28</v>
      </c>
      <c r="B62" s="135">
        <f>'将来負担比率（分子）の構造'!I$45</f>
        <v>2508</v>
      </c>
      <c r="C62" s="135"/>
      <c r="D62" s="135"/>
      <c r="E62" s="135">
        <f>'将来負担比率（分子）の構造'!J$45</f>
        <v>2321</v>
      </c>
      <c r="F62" s="135"/>
      <c r="G62" s="135"/>
      <c r="H62" s="135">
        <f>'将来負担比率（分子）の構造'!K$45</f>
        <v>2324</v>
      </c>
      <c r="I62" s="135"/>
      <c r="J62" s="135"/>
      <c r="K62" s="135">
        <f>'将来負担比率（分子）の構造'!L$45</f>
        <v>2286</v>
      </c>
      <c r="L62" s="135"/>
      <c r="M62" s="135"/>
      <c r="N62" s="135">
        <f>'将来負担比率（分子）の構造'!M$45</f>
        <v>2082</v>
      </c>
      <c r="O62" s="135"/>
      <c r="P62" s="135"/>
    </row>
    <row r="63" spans="1:16">
      <c r="A63" s="135" t="s">
        <v>27</v>
      </c>
      <c r="B63" s="135">
        <f>'将来負担比率（分子）の構造'!I$44</f>
        <v>212</v>
      </c>
      <c r="C63" s="135"/>
      <c r="D63" s="135"/>
      <c r="E63" s="135">
        <f>'将来負担比率（分子）の構造'!J$44</f>
        <v>153</v>
      </c>
      <c r="F63" s="135"/>
      <c r="G63" s="135"/>
      <c r="H63" s="135">
        <f>'将来負担比率（分子）の構造'!K$44</f>
        <v>109</v>
      </c>
      <c r="I63" s="135"/>
      <c r="J63" s="135"/>
      <c r="K63" s="135">
        <f>'将来負担比率（分子）の構造'!L$44</f>
        <v>94</v>
      </c>
      <c r="L63" s="135"/>
      <c r="M63" s="135"/>
      <c r="N63" s="135">
        <f>'将来負担比率（分子）の構造'!M$44</f>
        <v>71</v>
      </c>
      <c r="O63" s="135"/>
      <c r="P63" s="135"/>
    </row>
    <row r="64" spans="1:16">
      <c r="A64" s="135" t="s">
        <v>26</v>
      </c>
      <c r="B64" s="135">
        <f>'将来負担比率（分子）の構造'!I$43</f>
        <v>3746</v>
      </c>
      <c r="C64" s="135"/>
      <c r="D64" s="135"/>
      <c r="E64" s="135">
        <f>'将来負担比率（分子）の構造'!J$43</f>
        <v>3557</v>
      </c>
      <c r="F64" s="135"/>
      <c r="G64" s="135"/>
      <c r="H64" s="135">
        <f>'将来負担比率（分子）の構造'!K$43</f>
        <v>3463</v>
      </c>
      <c r="I64" s="135"/>
      <c r="J64" s="135"/>
      <c r="K64" s="135">
        <f>'将来負担比率（分子）の構造'!L$43</f>
        <v>3317</v>
      </c>
      <c r="L64" s="135"/>
      <c r="M64" s="135"/>
      <c r="N64" s="135">
        <f>'将来負担比率（分子）の構造'!M$43</f>
        <v>3255</v>
      </c>
      <c r="O64" s="135"/>
      <c r="P64" s="135"/>
    </row>
    <row r="65" spans="1:16">
      <c r="A65" s="135" t="s">
        <v>25</v>
      </c>
      <c r="B65" s="135">
        <f>'将来負担比率（分子）の構造'!I$42</f>
        <v>23</v>
      </c>
      <c r="C65" s="135"/>
      <c r="D65" s="135"/>
      <c r="E65" s="135">
        <f>'将来負担比率（分子）の構造'!J$42</f>
        <v>15</v>
      </c>
      <c r="F65" s="135"/>
      <c r="G65" s="135"/>
      <c r="H65" s="135">
        <f>'将来負担比率（分子）の構造'!K$42</f>
        <v>9</v>
      </c>
      <c r="I65" s="135"/>
      <c r="J65" s="135"/>
      <c r="K65" s="135">
        <f>'将来負担比率（分子）の構造'!L$42</f>
        <v>6</v>
      </c>
      <c r="L65" s="135"/>
      <c r="M65" s="135"/>
      <c r="N65" s="135">
        <f>'将来負担比率（分子）の構造'!M$42</f>
        <v>4</v>
      </c>
      <c r="O65" s="135"/>
      <c r="P65" s="135"/>
    </row>
    <row r="66" spans="1:16">
      <c r="A66" s="135" t="s">
        <v>24</v>
      </c>
      <c r="B66" s="135">
        <f>'将来負担比率（分子）の構造'!I$41</f>
        <v>10384</v>
      </c>
      <c r="C66" s="135"/>
      <c r="D66" s="135"/>
      <c r="E66" s="135">
        <f>'将来負担比率（分子）の構造'!J$41</f>
        <v>9972</v>
      </c>
      <c r="F66" s="135"/>
      <c r="G66" s="135"/>
      <c r="H66" s="135">
        <f>'将来負担比率（分子）の構造'!K$41</f>
        <v>9772</v>
      </c>
      <c r="I66" s="135"/>
      <c r="J66" s="135"/>
      <c r="K66" s="135">
        <f>'将来負担比率（分子）の構造'!L$41</f>
        <v>9685</v>
      </c>
      <c r="L66" s="135"/>
      <c r="M66" s="135"/>
      <c r="N66" s="135">
        <f>'将来負担比率（分子）の構造'!M$41</f>
        <v>9377</v>
      </c>
      <c r="O66" s="135"/>
      <c r="P66" s="135"/>
    </row>
    <row r="67" spans="1:16">
      <c r="A67" s="135" t="s">
        <v>62</v>
      </c>
      <c r="B67" s="135" t="e">
        <f>NA()</f>
        <v>#N/A</v>
      </c>
      <c r="C67" s="135">
        <f>IF(ISNUMBER('将来負担比率（分子）の構造'!I$52), IF('将来負担比率（分子）の構造'!I$52 &lt; 0, 0, '将来負担比率（分子）の構造'!I$52), NA())</f>
        <v>4027</v>
      </c>
      <c r="D67" s="135" t="e">
        <f>NA()</f>
        <v>#N/A</v>
      </c>
      <c r="E67" s="135" t="e">
        <f>NA()</f>
        <v>#N/A</v>
      </c>
      <c r="F67" s="135">
        <f>IF(ISNUMBER('将来負担比率（分子）の構造'!J$52), IF('将来負担比率（分子）の構造'!J$52 &lt; 0, 0, '将来負担比率（分子）の構造'!J$52), NA())</f>
        <v>2965</v>
      </c>
      <c r="G67" s="135" t="e">
        <f>NA()</f>
        <v>#N/A</v>
      </c>
      <c r="H67" s="135" t="e">
        <f>NA()</f>
        <v>#N/A</v>
      </c>
      <c r="I67" s="135">
        <f>IF(ISNUMBER('将来負担比率（分子）の構造'!K$52), IF('将来負担比率（分子）の構造'!K$52 &lt; 0, 0, '将来負担比率（分子）の構造'!K$52), NA())</f>
        <v>2785</v>
      </c>
      <c r="J67" s="135" t="e">
        <f>NA()</f>
        <v>#N/A</v>
      </c>
      <c r="K67" s="135" t="e">
        <f>NA()</f>
        <v>#N/A</v>
      </c>
      <c r="L67" s="135">
        <f>IF(ISNUMBER('将来負担比率（分子）の構造'!L$52), IF('将来負担比率（分子）の構造'!L$52 &lt; 0, 0, '将来負担比率（分子）の構造'!L$52), NA())</f>
        <v>2382</v>
      </c>
      <c r="M67" s="135" t="e">
        <f>NA()</f>
        <v>#N/A</v>
      </c>
      <c r="N67" s="135" t="e">
        <f>NA()</f>
        <v>#N/A</v>
      </c>
      <c r="O67" s="135">
        <f>IF(ISNUMBER('将来負担比率（分子）の構造'!M$52), IF('将来負担比率（分子）の構造'!M$52 &lt; 0, 0, '将来負担比率（分子）の構造'!M$52), NA())</f>
        <v>1924</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1569940</v>
      </c>
      <c r="S5" s="581"/>
      <c r="T5" s="581"/>
      <c r="U5" s="581"/>
      <c r="V5" s="581"/>
      <c r="W5" s="581"/>
      <c r="X5" s="581"/>
      <c r="Y5" s="582"/>
      <c r="Z5" s="583">
        <v>13.3</v>
      </c>
      <c r="AA5" s="583"/>
      <c r="AB5" s="583"/>
      <c r="AC5" s="583"/>
      <c r="AD5" s="584">
        <v>1569940</v>
      </c>
      <c r="AE5" s="584"/>
      <c r="AF5" s="584"/>
      <c r="AG5" s="584"/>
      <c r="AH5" s="584"/>
      <c r="AI5" s="584"/>
      <c r="AJ5" s="584"/>
      <c r="AK5" s="584"/>
      <c r="AL5" s="585">
        <v>23.9</v>
      </c>
      <c r="AM5" s="586"/>
      <c r="AN5" s="586"/>
      <c r="AO5" s="587"/>
      <c r="AP5" s="577" t="s">
        <v>208</v>
      </c>
      <c r="AQ5" s="578"/>
      <c r="AR5" s="578"/>
      <c r="AS5" s="578"/>
      <c r="AT5" s="578"/>
      <c r="AU5" s="578"/>
      <c r="AV5" s="578"/>
      <c r="AW5" s="578"/>
      <c r="AX5" s="578"/>
      <c r="AY5" s="578"/>
      <c r="AZ5" s="578"/>
      <c r="BA5" s="578"/>
      <c r="BB5" s="578"/>
      <c r="BC5" s="578"/>
      <c r="BD5" s="578"/>
      <c r="BE5" s="578"/>
      <c r="BF5" s="579"/>
      <c r="BG5" s="591">
        <v>1569938</v>
      </c>
      <c r="BH5" s="592"/>
      <c r="BI5" s="592"/>
      <c r="BJ5" s="592"/>
      <c r="BK5" s="592"/>
      <c r="BL5" s="592"/>
      <c r="BM5" s="592"/>
      <c r="BN5" s="593"/>
      <c r="BO5" s="594">
        <v>100</v>
      </c>
      <c r="BP5" s="594"/>
      <c r="BQ5" s="594"/>
      <c r="BR5" s="594"/>
      <c r="BS5" s="595">
        <v>78791</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201</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116733</v>
      </c>
      <c r="S6" s="592"/>
      <c r="T6" s="592"/>
      <c r="U6" s="592"/>
      <c r="V6" s="592"/>
      <c r="W6" s="592"/>
      <c r="X6" s="592"/>
      <c r="Y6" s="593"/>
      <c r="Z6" s="594">
        <v>1</v>
      </c>
      <c r="AA6" s="594"/>
      <c r="AB6" s="594"/>
      <c r="AC6" s="594"/>
      <c r="AD6" s="595">
        <v>116733</v>
      </c>
      <c r="AE6" s="595"/>
      <c r="AF6" s="595"/>
      <c r="AG6" s="595"/>
      <c r="AH6" s="595"/>
      <c r="AI6" s="595"/>
      <c r="AJ6" s="595"/>
      <c r="AK6" s="595"/>
      <c r="AL6" s="596">
        <v>1.8</v>
      </c>
      <c r="AM6" s="597"/>
      <c r="AN6" s="597"/>
      <c r="AO6" s="598"/>
      <c r="AP6" s="588" t="s">
        <v>213</v>
      </c>
      <c r="AQ6" s="589"/>
      <c r="AR6" s="589"/>
      <c r="AS6" s="589"/>
      <c r="AT6" s="589"/>
      <c r="AU6" s="589"/>
      <c r="AV6" s="589"/>
      <c r="AW6" s="589"/>
      <c r="AX6" s="589"/>
      <c r="AY6" s="589"/>
      <c r="AZ6" s="589"/>
      <c r="BA6" s="589"/>
      <c r="BB6" s="589"/>
      <c r="BC6" s="589"/>
      <c r="BD6" s="589"/>
      <c r="BE6" s="589"/>
      <c r="BF6" s="590"/>
      <c r="BG6" s="591">
        <v>1569938</v>
      </c>
      <c r="BH6" s="592"/>
      <c r="BI6" s="592"/>
      <c r="BJ6" s="592"/>
      <c r="BK6" s="592"/>
      <c r="BL6" s="592"/>
      <c r="BM6" s="592"/>
      <c r="BN6" s="593"/>
      <c r="BO6" s="594">
        <v>100</v>
      </c>
      <c r="BP6" s="594"/>
      <c r="BQ6" s="594"/>
      <c r="BR6" s="594"/>
      <c r="BS6" s="595">
        <v>78791</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176128</v>
      </c>
      <c r="CS6" s="592"/>
      <c r="CT6" s="592"/>
      <c r="CU6" s="592"/>
      <c r="CV6" s="592"/>
      <c r="CW6" s="592"/>
      <c r="CX6" s="592"/>
      <c r="CY6" s="593"/>
      <c r="CZ6" s="594">
        <v>1.6</v>
      </c>
      <c r="DA6" s="594"/>
      <c r="DB6" s="594"/>
      <c r="DC6" s="594"/>
      <c r="DD6" s="600" t="s">
        <v>215</v>
      </c>
      <c r="DE6" s="592"/>
      <c r="DF6" s="592"/>
      <c r="DG6" s="592"/>
      <c r="DH6" s="592"/>
      <c r="DI6" s="592"/>
      <c r="DJ6" s="592"/>
      <c r="DK6" s="592"/>
      <c r="DL6" s="592"/>
      <c r="DM6" s="592"/>
      <c r="DN6" s="592"/>
      <c r="DO6" s="592"/>
      <c r="DP6" s="593"/>
      <c r="DQ6" s="600">
        <v>176128</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2350</v>
      </c>
      <c r="S7" s="592"/>
      <c r="T7" s="592"/>
      <c r="U7" s="592"/>
      <c r="V7" s="592"/>
      <c r="W7" s="592"/>
      <c r="X7" s="592"/>
      <c r="Y7" s="593"/>
      <c r="Z7" s="594">
        <v>0</v>
      </c>
      <c r="AA7" s="594"/>
      <c r="AB7" s="594"/>
      <c r="AC7" s="594"/>
      <c r="AD7" s="595">
        <v>2350</v>
      </c>
      <c r="AE7" s="595"/>
      <c r="AF7" s="595"/>
      <c r="AG7" s="595"/>
      <c r="AH7" s="595"/>
      <c r="AI7" s="595"/>
      <c r="AJ7" s="595"/>
      <c r="AK7" s="595"/>
      <c r="AL7" s="596">
        <v>0</v>
      </c>
      <c r="AM7" s="597"/>
      <c r="AN7" s="597"/>
      <c r="AO7" s="598"/>
      <c r="AP7" s="588" t="s">
        <v>217</v>
      </c>
      <c r="AQ7" s="589"/>
      <c r="AR7" s="589"/>
      <c r="AS7" s="589"/>
      <c r="AT7" s="589"/>
      <c r="AU7" s="589"/>
      <c r="AV7" s="589"/>
      <c r="AW7" s="589"/>
      <c r="AX7" s="589"/>
      <c r="AY7" s="589"/>
      <c r="AZ7" s="589"/>
      <c r="BA7" s="589"/>
      <c r="BB7" s="589"/>
      <c r="BC7" s="589"/>
      <c r="BD7" s="589"/>
      <c r="BE7" s="589"/>
      <c r="BF7" s="590"/>
      <c r="BG7" s="591">
        <v>584547</v>
      </c>
      <c r="BH7" s="592"/>
      <c r="BI7" s="592"/>
      <c r="BJ7" s="592"/>
      <c r="BK7" s="592"/>
      <c r="BL7" s="592"/>
      <c r="BM7" s="592"/>
      <c r="BN7" s="593"/>
      <c r="BO7" s="594">
        <v>37.200000000000003</v>
      </c>
      <c r="BP7" s="594"/>
      <c r="BQ7" s="594"/>
      <c r="BR7" s="594"/>
      <c r="BS7" s="595">
        <v>5754</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1834752</v>
      </c>
      <c r="CS7" s="592"/>
      <c r="CT7" s="592"/>
      <c r="CU7" s="592"/>
      <c r="CV7" s="592"/>
      <c r="CW7" s="592"/>
      <c r="CX7" s="592"/>
      <c r="CY7" s="593"/>
      <c r="CZ7" s="594">
        <v>16.2</v>
      </c>
      <c r="DA7" s="594"/>
      <c r="DB7" s="594"/>
      <c r="DC7" s="594"/>
      <c r="DD7" s="600">
        <v>49584</v>
      </c>
      <c r="DE7" s="592"/>
      <c r="DF7" s="592"/>
      <c r="DG7" s="592"/>
      <c r="DH7" s="592"/>
      <c r="DI7" s="592"/>
      <c r="DJ7" s="592"/>
      <c r="DK7" s="592"/>
      <c r="DL7" s="592"/>
      <c r="DM7" s="592"/>
      <c r="DN7" s="592"/>
      <c r="DO7" s="592"/>
      <c r="DP7" s="593"/>
      <c r="DQ7" s="600">
        <v>1632478</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2659</v>
      </c>
      <c r="S8" s="592"/>
      <c r="T8" s="592"/>
      <c r="U8" s="592"/>
      <c r="V8" s="592"/>
      <c r="W8" s="592"/>
      <c r="X8" s="592"/>
      <c r="Y8" s="593"/>
      <c r="Z8" s="594">
        <v>0</v>
      </c>
      <c r="AA8" s="594"/>
      <c r="AB8" s="594"/>
      <c r="AC8" s="594"/>
      <c r="AD8" s="595">
        <v>2659</v>
      </c>
      <c r="AE8" s="595"/>
      <c r="AF8" s="595"/>
      <c r="AG8" s="595"/>
      <c r="AH8" s="595"/>
      <c r="AI8" s="595"/>
      <c r="AJ8" s="595"/>
      <c r="AK8" s="595"/>
      <c r="AL8" s="596">
        <v>0</v>
      </c>
      <c r="AM8" s="597"/>
      <c r="AN8" s="597"/>
      <c r="AO8" s="598"/>
      <c r="AP8" s="588" t="s">
        <v>220</v>
      </c>
      <c r="AQ8" s="589"/>
      <c r="AR8" s="589"/>
      <c r="AS8" s="589"/>
      <c r="AT8" s="589"/>
      <c r="AU8" s="589"/>
      <c r="AV8" s="589"/>
      <c r="AW8" s="589"/>
      <c r="AX8" s="589"/>
      <c r="AY8" s="589"/>
      <c r="AZ8" s="589"/>
      <c r="BA8" s="589"/>
      <c r="BB8" s="589"/>
      <c r="BC8" s="589"/>
      <c r="BD8" s="589"/>
      <c r="BE8" s="589"/>
      <c r="BF8" s="590"/>
      <c r="BG8" s="591">
        <v>23948</v>
      </c>
      <c r="BH8" s="592"/>
      <c r="BI8" s="592"/>
      <c r="BJ8" s="592"/>
      <c r="BK8" s="592"/>
      <c r="BL8" s="592"/>
      <c r="BM8" s="592"/>
      <c r="BN8" s="593"/>
      <c r="BO8" s="594">
        <v>1.5</v>
      </c>
      <c r="BP8" s="594"/>
      <c r="BQ8" s="594"/>
      <c r="BR8" s="594"/>
      <c r="BS8" s="600" t="s">
        <v>111</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3933850</v>
      </c>
      <c r="CS8" s="592"/>
      <c r="CT8" s="592"/>
      <c r="CU8" s="592"/>
      <c r="CV8" s="592"/>
      <c r="CW8" s="592"/>
      <c r="CX8" s="592"/>
      <c r="CY8" s="593"/>
      <c r="CZ8" s="594">
        <v>34.700000000000003</v>
      </c>
      <c r="DA8" s="594"/>
      <c r="DB8" s="594"/>
      <c r="DC8" s="594"/>
      <c r="DD8" s="600">
        <v>95431</v>
      </c>
      <c r="DE8" s="592"/>
      <c r="DF8" s="592"/>
      <c r="DG8" s="592"/>
      <c r="DH8" s="592"/>
      <c r="DI8" s="592"/>
      <c r="DJ8" s="592"/>
      <c r="DK8" s="592"/>
      <c r="DL8" s="592"/>
      <c r="DM8" s="592"/>
      <c r="DN8" s="592"/>
      <c r="DO8" s="592"/>
      <c r="DP8" s="593"/>
      <c r="DQ8" s="600">
        <v>2042699</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3141</v>
      </c>
      <c r="S9" s="592"/>
      <c r="T9" s="592"/>
      <c r="U9" s="592"/>
      <c r="V9" s="592"/>
      <c r="W9" s="592"/>
      <c r="X9" s="592"/>
      <c r="Y9" s="593"/>
      <c r="Z9" s="594">
        <v>0</v>
      </c>
      <c r="AA9" s="594"/>
      <c r="AB9" s="594"/>
      <c r="AC9" s="594"/>
      <c r="AD9" s="595">
        <v>3141</v>
      </c>
      <c r="AE9" s="595"/>
      <c r="AF9" s="595"/>
      <c r="AG9" s="595"/>
      <c r="AH9" s="595"/>
      <c r="AI9" s="595"/>
      <c r="AJ9" s="595"/>
      <c r="AK9" s="595"/>
      <c r="AL9" s="596">
        <v>0</v>
      </c>
      <c r="AM9" s="597"/>
      <c r="AN9" s="597"/>
      <c r="AO9" s="598"/>
      <c r="AP9" s="588" t="s">
        <v>223</v>
      </c>
      <c r="AQ9" s="589"/>
      <c r="AR9" s="589"/>
      <c r="AS9" s="589"/>
      <c r="AT9" s="589"/>
      <c r="AU9" s="589"/>
      <c r="AV9" s="589"/>
      <c r="AW9" s="589"/>
      <c r="AX9" s="589"/>
      <c r="AY9" s="589"/>
      <c r="AZ9" s="589"/>
      <c r="BA9" s="589"/>
      <c r="BB9" s="589"/>
      <c r="BC9" s="589"/>
      <c r="BD9" s="589"/>
      <c r="BE9" s="589"/>
      <c r="BF9" s="590"/>
      <c r="BG9" s="591">
        <v>485580</v>
      </c>
      <c r="BH9" s="592"/>
      <c r="BI9" s="592"/>
      <c r="BJ9" s="592"/>
      <c r="BK9" s="592"/>
      <c r="BL9" s="592"/>
      <c r="BM9" s="592"/>
      <c r="BN9" s="593"/>
      <c r="BO9" s="594">
        <v>30.9</v>
      </c>
      <c r="BP9" s="594"/>
      <c r="BQ9" s="594"/>
      <c r="BR9" s="594"/>
      <c r="BS9" s="600" t="s">
        <v>111</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1070310</v>
      </c>
      <c r="CS9" s="592"/>
      <c r="CT9" s="592"/>
      <c r="CU9" s="592"/>
      <c r="CV9" s="592"/>
      <c r="CW9" s="592"/>
      <c r="CX9" s="592"/>
      <c r="CY9" s="593"/>
      <c r="CZ9" s="594">
        <v>9.5</v>
      </c>
      <c r="DA9" s="594"/>
      <c r="DB9" s="594"/>
      <c r="DC9" s="594"/>
      <c r="DD9" s="600">
        <v>135185</v>
      </c>
      <c r="DE9" s="592"/>
      <c r="DF9" s="592"/>
      <c r="DG9" s="592"/>
      <c r="DH9" s="592"/>
      <c r="DI9" s="592"/>
      <c r="DJ9" s="592"/>
      <c r="DK9" s="592"/>
      <c r="DL9" s="592"/>
      <c r="DM9" s="592"/>
      <c r="DN9" s="592"/>
      <c r="DO9" s="592"/>
      <c r="DP9" s="593"/>
      <c r="DQ9" s="600">
        <v>932114</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170474</v>
      </c>
      <c r="S10" s="592"/>
      <c r="T10" s="592"/>
      <c r="U10" s="592"/>
      <c r="V10" s="592"/>
      <c r="W10" s="592"/>
      <c r="X10" s="592"/>
      <c r="Y10" s="593"/>
      <c r="Z10" s="594">
        <v>1.4</v>
      </c>
      <c r="AA10" s="594"/>
      <c r="AB10" s="594"/>
      <c r="AC10" s="594"/>
      <c r="AD10" s="595">
        <v>170474</v>
      </c>
      <c r="AE10" s="595"/>
      <c r="AF10" s="595"/>
      <c r="AG10" s="595"/>
      <c r="AH10" s="595"/>
      <c r="AI10" s="595"/>
      <c r="AJ10" s="595"/>
      <c r="AK10" s="595"/>
      <c r="AL10" s="596">
        <v>2.6</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39774</v>
      </c>
      <c r="BH10" s="592"/>
      <c r="BI10" s="592"/>
      <c r="BJ10" s="592"/>
      <c r="BK10" s="592"/>
      <c r="BL10" s="592"/>
      <c r="BM10" s="592"/>
      <c r="BN10" s="593"/>
      <c r="BO10" s="594">
        <v>2.5</v>
      </c>
      <c r="BP10" s="594"/>
      <c r="BQ10" s="594"/>
      <c r="BR10" s="594"/>
      <c r="BS10" s="600" t="s">
        <v>111</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82626</v>
      </c>
      <c r="CS10" s="592"/>
      <c r="CT10" s="592"/>
      <c r="CU10" s="592"/>
      <c r="CV10" s="592"/>
      <c r="CW10" s="592"/>
      <c r="CX10" s="592"/>
      <c r="CY10" s="593"/>
      <c r="CZ10" s="594">
        <v>0.7</v>
      </c>
      <c r="DA10" s="594"/>
      <c r="DB10" s="594"/>
      <c r="DC10" s="594"/>
      <c r="DD10" s="600" t="s">
        <v>111</v>
      </c>
      <c r="DE10" s="592"/>
      <c r="DF10" s="592"/>
      <c r="DG10" s="592"/>
      <c r="DH10" s="592"/>
      <c r="DI10" s="592"/>
      <c r="DJ10" s="592"/>
      <c r="DK10" s="592"/>
      <c r="DL10" s="592"/>
      <c r="DM10" s="592"/>
      <c r="DN10" s="592"/>
      <c r="DO10" s="592"/>
      <c r="DP10" s="593"/>
      <c r="DQ10" s="600">
        <v>638</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7730</v>
      </c>
      <c r="S11" s="592"/>
      <c r="T11" s="592"/>
      <c r="U11" s="592"/>
      <c r="V11" s="592"/>
      <c r="W11" s="592"/>
      <c r="X11" s="592"/>
      <c r="Y11" s="593"/>
      <c r="Z11" s="594">
        <v>0.1</v>
      </c>
      <c r="AA11" s="594"/>
      <c r="AB11" s="594"/>
      <c r="AC11" s="594"/>
      <c r="AD11" s="595">
        <v>7730</v>
      </c>
      <c r="AE11" s="595"/>
      <c r="AF11" s="595"/>
      <c r="AG11" s="595"/>
      <c r="AH11" s="595"/>
      <c r="AI11" s="595"/>
      <c r="AJ11" s="595"/>
      <c r="AK11" s="595"/>
      <c r="AL11" s="596">
        <v>0.1</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35245</v>
      </c>
      <c r="BH11" s="592"/>
      <c r="BI11" s="592"/>
      <c r="BJ11" s="592"/>
      <c r="BK11" s="592"/>
      <c r="BL11" s="592"/>
      <c r="BM11" s="592"/>
      <c r="BN11" s="593"/>
      <c r="BO11" s="594">
        <v>2.2000000000000002</v>
      </c>
      <c r="BP11" s="594"/>
      <c r="BQ11" s="594"/>
      <c r="BR11" s="594"/>
      <c r="BS11" s="600">
        <v>5754</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525272</v>
      </c>
      <c r="CS11" s="592"/>
      <c r="CT11" s="592"/>
      <c r="CU11" s="592"/>
      <c r="CV11" s="592"/>
      <c r="CW11" s="592"/>
      <c r="CX11" s="592"/>
      <c r="CY11" s="593"/>
      <c r="CZ11" s="594">
        <v>4.5999999999999996</v>
      </c>
      <c r="DA11" s="594"/>
      <c r="DB11" s="594"/>
      <c r="DC11" s="594"/>
      <c r="DD11" s="600">
        <v>155331</v>
      </c>
      <c r="DE11" s="592"/>
      <c r="DF11" s="592"/>
      <c r="DG11" s="592"/>
      <c r="DH11" s="592"/>
      <c r="DI11" s="592"/>
      <c r="DJ11" s="592"/>
      <c r="DK11" s="592"/>
      <c r="DL11" s="592"/>
      <c r="DM11" s="592"/>
      <c r="DN11" s="592"/>
      <c r="DO11" s="592"/>
      <c r="DP11" s="593"/>
      <c r="DQ11" s="600">
        <v>366497</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799919</v>
      </c>
      <c r="BH12" s="592"/>
      <c r="BI12" s="592"/>
      <c r="BJ12" s="592"/>
      <c r="BK12" s="592"/>
      <c r="BL12" s="592"/>
      <c r="BM12" s="592"/>
      <c r="BN12" s="593"/>
      <c r="BO12" s="594">
        <v>51</v>
      </c>
      <c r="BP12" s="594"/>
      <c r="BQ12" s="594"/>
      <c r="BR12" s="594"/>
      <c r="BS12" s="600">
        <v>73037</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317953</v>
      </c>
      <c r="CS12" s="592"/>
      <c r="CT12" s="592"/>
      <c r="CU12" s="592"/>
      <c r="CV12" s="592"/>
      <c r="CW12" s="592"/>
      <c r="CX12" s="592"/>
      <c r="CY12" s="593"/>
      <c r="CZ12" s="594">
        <v>2.8</v>
      </c>
      <c r="DA12" s="594"/>
      <c r="DB12" s="594"/>
      <c r="DC12" s="594"/>
      <c r="DD12" s="600">
        <v>73209</v>
      </c>
      <c r="DE12" s="592"/>
      <c r="DF12" s="592"/>
      <c r="DG12" s="592"/>
      <c r="DH12" s="592"/>
      <c r="DI12" s="592"/>
      <c r="DJ12" s="592"/>
      <c r="DK12" s="592"/>
      <c r="DL12" s="592"/>
      <c r="DM12" s="592"/>
      <c r="DN12" s="592"/>
      <c r="DO12" s="592"/>
      <c r="DP12" s="593"/>
      <c r="DQ12" s="600">
        <v>163428</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18633</v>
      </c>
      <c r="S13" s="592"/>
      <c r="T13" s="592"/>
      <c r="U13" s="592"/>
      <c r="V13" s="592"/>
      <c r="W13" s="592"/>
      <c r="X13" s="592"/>
      <c r="Y13" s="593"/>
      <c r="Z13" s="594">
        <v>0.2</v>
      </c>
      <c r="AA13" s="594"/>
      <c r="AB13" s="594"/>
      <c r="AC13" s="594"/>
      <c r="AD13" s="595">
        <v>18633</v>
      </c>
      <c r="AE13" s="595"/>
      <c r="AF13" s="595"/>
      <c r="AG13" s="595"/>
      <c r="AH13" s="595"/>
      <c r="AI13" s="595"/>
      <c r="AJ13" s="595"/>
      <c r="AK13" s="595"/>
      <c r="AL13" s="596">
        <v>0.3</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776586</v>
      </c>
      <c r="BH13" s="592"/>
      <c r="BI13" s="592"/>
      <c r="BJ13" s="592"/>
      <c r="BK13" s="592"/>
      <c r="BL13" s="592"/>
      <c r="BM13" s="592"/>
      <c r="BN13" s="593"/>
      <c r="BO13" s="594">
        <v>49.5</v>
      </c>
      <c r="BP13" s="594"/>
      <c r="BQ13" s="594"/>
      <c r="BR13" s="594"/>
      <c r="BS13" s="600">
        <v>73037</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928587</v>
      </c>
      <c r="CS13" s="592"/>
      <c r="CT13" s="592"/>
      <c r="CU13" s="592"/>
      <c r="CV13" s="592"/>
      <c r="CW13" s="592"/>
      <c r="CX13" s="592"/>
      <c r="CY13" s="593"/>
      <c r="CZ13" s="594">
        <v>8.1999999999999993</v>
      </c>
      <c r="DA13" s="594"/>
      <c r="DB13" s="594"/>
      <c r="DC13" s="594"/>
      <c r="DD13" s="600">
        <v>688051</v>
      </c>
      <c r="DE13" s="592"/>
      <c r="DF13" s="592"/>
      <c r="DG13" s="592"/>
      <c r="DH13" s="592"/>
      <c r="DI13" s="592"/>
      <c r="DJ13" s="592"/>
      <c r="DK13" s="592"/>
      <c r="DL13" s="592"/>
      <c r="DM13" s="592"/>
      <c r="DN13" s="592"/>
      <c r="DO13" s="592"/>
      <c r="DP13" s="593"/>
      <c r="DQ13" s="600">
        <v>402243</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59621</v>
      </c>
      <c r="BH14" s="592"/>
      <c r="BI14" s="592"/>
      <c r="BJ14" s="592"/>
      <c r="BK14" s="592"/>
      <c r="BL14" s="592"/>
      <c r="BM14" s="592"/>
      <c r="BN14" s="593"/>
      <c r="BO14" s="594">
        <v>3.8</v>
      </c>
      <c r="BP14" s="594"/>
      <c r="BQ14" s="594"/>
      <c r="BR14" s="594"/>
      <c r="BS14" s="600" t="s">
        <v>111</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499777</v>
      </c>
      <c r="CS14" s="592"/>
      <c r="CT14" s="592"/>
      <c r="CU14" s="592"/>
      <c r="CV14" s="592"/>
      <c r="CW14" s="592"/>
      <c r="CX14" s="592"/>
      <c r="CY14" s="593"/>
      <c r="CZ14" s="594">
        <v>4.4000000000000004</v>
      </c>
      <c r="DA14" s="594"/>
      <c r="DB14" s="594"/>
      <c r="DC14" s="594"/>
      <c r="DD14" s="600">
        <v>183111</v>
      </c>
      <c r="DE14" s="592"/>
      <c r="DF14" s="592"/>
      <c r="DG14" s="592"/>
      <c r="DH14" s="592"/>
      <c r="DI14" s="592"/>
      <c r="DJ14" s="592"/>
      <c r="DK14" s="592"/>
      <c r="DL14" s="592"/>
      <c r="DM14" s="592"/>
      <c r="DN14" s="592"/>
      <c r="DO14" s="592"/>
      <c r="DP14" s="593"/>
      <c r="DQ14" s="600">
        <v>326100</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3253</v>
      </c>
      <c r="S15" s="592"/>
      <c r="T15" s="592"/>
      <c r="U15" s="592"/>
      <c r="V15" s="592"/>
      <c r="W15" s="592"/>
      <c r="X15" s="592"/>
      <c r="Y15" s="593"/>
      <c r="Z15" s="594">
        <v>0</v>
      </c>
      <c r="AA15" s="594"/>
      <c r="AB15" s="594"/>
      <c r="AC15" s="594"/>
      <c r="AD15" s="595">
        <v>3253</v>
      </c>
      <c r="AE15" s="595"/>
      <c r="AF15" s="595"/>
      <c r="AG15" s="595"/>
      <c r="AH15" s="595"/>
      <c r="AI15" s="595"/>
      <c r="AJ15" s="595"/>
      <c r="AK15" s="595"/>
      <c r="AL15" s="596">
        <v>0</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125851</v>
      </c>
      <c r="BH15" s="592"/>
      <c r="BI15" s="592"/>
      <c r="BJ15" s="592"/>
      <c r="BK15" s="592"/>
      <c r="BL15" s="592"/>
      <c r="BM15" s="592"/>
      <c r="BN15" s="593"/>
      <c r="BO15" s="594">
        <v>8</v>
      </c>
      <c r="BP15" s="594"/>
      <c r="BQ15" s="594"/>
      <c r="BR15" s="594"/>
      <c r="BS15" s="600" t="s">
        <v>111</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727388</v>
      </c>
      <c r="CS15" s="592"/>
      <c r="CT15" s="592"/>
      <c r="CU15" s="592"/>
      <c r="CV15" s="592"/>
      <c r="CW15" s="592"/>
      <c r="CX15" s="592"/>
      <c r="CY15" s="593"/>
      <c r="CZ15" s="594">
        <v>6.4</v>
      </c>
      <c r="DA15" s="594"/>
      <c r="DB15" s="594"/>
      <c r="DC15" s="594"/>
      <c r="DD15" s="600">
        <v>75719</v>
      </c>
      <c r="DE15" s="592"/>
      <c r="DF15" s="592"/>
      <c r="DG15" s="592"/>
      <c r="DH15" s="592"/>
      <c r="DI15" s="592"/>
      <c r="DJ15" s="592"/>
      <c r="DK15" s="592"/>
      <c r="DL15" s="592"/>
      <c r="DM15" s="592"/>
      <c r="DN15" s="592"/>
      <c r="DO15" s="592"/>
      <c r="DP15" s="593"/>
      <c r="DQ15" s="600">
        <v>665193</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5256275</v>
      </c>
      <c r="S16" s="592"/>
      <c r="T16" s="592"/>
      <c r="U16" s="592"/>
      <c r="V16" s="592"/>
      <c r="W16" s="592"/>
      <c r="X16" s="592"/>
      <c r="Y16" s="593"/>
      <c r="Z16" s="594">
        <v>44.6</v>
      </c>
      <c r="AA16" s="594"/>
      <c r="AB16" s="594"/>
      <c r="AC16" s="594"/>
      <c r="AD16" s="595">
        <v>4627143</v>
      </c>
      <c r="AE16" s="595"/>
      <c r="AF16" s="595"/>
      <c r="AG16" s="595"/>
      <c r="AH16" s="595"/>
      <c r="AI16" s="595"/>
      <c r="AJ16" s="595"/>
      <c r="AK16" s="595"/>
      <c r="AL16" s="596">
        <v>70.5</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29074</v>
      </c>
      <c r="CS16" s="592"/>
      <c r="CT16" s="592"/>
      <c r="CU16" s="592"/>
      <c r="CV16" s="592"/>
      <c r="CW16" s="592"/>
      <c r="CX16" s="592"/>
      <c r="CY16" s="593"/>
      <c r="CZ16" s="594">
        <v>0.3</v>
      </c>
      <c r="DA16" s="594"/>
      <c r="DB16" s="594"/>
      <c r="DC16" s="594"/>
      <c r="DD16" s="600" t="s">
        <v>111</v>
      </c>
      <c r="DE16" s="592"/>
      <c r="DF16" s="592"/>
      <c r="DG16" s="592"/>
      <c r="DH16" s="592"/>
      <c r="DI16" s="592"/>
      <c r="DJ16" s="592"/>
      <c r="DK16" s="592"/>
      <c r="DL16" s="592"/>
      <c r="DM16" s="592"/>
      <c r="DN16" s="592"/>
      <c r="DO16" s="592"/>
      <c r="DP16" s="593"/>
      <c r="DQ16" s="600">
        <v>6157</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4627143</v>
      </c>
      <c r="S17" s="592"/>
      <c r="T17" s="592"/>
      <c r="U17" s="592"/>
      <c r="V17" s="592"/>
      <c r="W17" s="592"/>
      <c r="X17" s="592"/>
      <c r="Y17" s="593"/>
      <c r="Z17" s="594">
        <v>39.299999999999997</v>
      </c>
      <c r="AA17" s="594"/>
      <c r="AB17" s="594"/>
      <c r="AC17" s="594"/>
      <c r="AD17" s="595">
        <v>4627143</v>
      </c>
      <c r="AE17" s="595"/>
      <c r="AF17" s="595"/>
      <c r="AG17" s="595"/>
      <c r="AH17" s="595"/>
      <c r="AI17" s="595"/>
      <c r="AJ17" s="595"/>
      <c r="AK17" s="595"/>
      <c r="AL17" s="596">
        <v>70.5</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1196150</v>
      </c>
      <c r="CS17" s="592"/>
      <c r="CT17" s="592"/>
      <c r="CU17" s="592"/>
      <c r="CV17" s="592"/>
      <c r="CW17" s="592"/>
      <c r="CX17" s="592"/>
      <c r="CY17" s="593"/>
      <c r="CZ17" s="594">
        <v>10.6</v>
      </c>
      <c r="DA17" s="594"/>
      <c r="DB17" s="594"/>
      <c r="DC17" s="594"/>
      <c r="DD17" s="600" t="s">
        <v>111</v>
      </c>
      <c r="DE17" s="592"/>
      <c r="DF17" s="592"/>
      <c r="DG17" s="592"/>
      <c r="DH17" s="592"/>
      <c r="DI17" s="592"/>
      <c r="DJ17" s="592"/>
      <c r="DK17" s="592"/>
      <c r="DL17" s="592"/>
      <c r="DM17" s="592"/>
      <c r="DN17" s="592"/>
      <c r="DO17" s="592"/>
      <c r="DP17" s="593"/>
      <c r="DQ17" s="600">
        <v>1168922</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629131</v>
      </c>
      <c r="S18" s="592"/>
      <c r="T18" s="592"/>
      <c r="U18" s="592"/>
      <c r="V18" s="592"/>
      <c r="W18" s="592"/>
      <c r="X18" s="592"/>
      <c r="Y18" s="593"/>
      <c r="Z18" s="594">
        <v>5.3</v>
      </c>
      <c r="AA18" s="594"/>
      <c r="AB18" s="594"/>
      <c r="AC18" s="594"/>
      <c r="AD18" s="595" t="s">
        <v>111</v>
      </c>
      <c r="AE18" s="595"/>
      <c r="AF18" s="595"/>
      <c r="AG18" s="595"/>
      <c r="AH18" s="595"/>
      <c r="AI18" s="595"/>
      <c r="AJ18" s="595"/>
      <c r="AK18" s="595"/>
      <c r="AL18" s="596" t="s">
        <v>111</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1</v>
      </c>
      <c r="S19" s="592"/>
      <c r="T19" s="592"/>
      <c r="U19" s="592"/>
      <c r="V19" s="592"/>
      <c r="W19" s="592"/>
      <c r="X19" s="592"/>
      <c r="Y19" s="593"/>
      <c r="Z19" s="594">
        <v>0</v>
      </c>
      <c r="AA19" s="594"/>
      <c r="AB19" s="594"/>
      <c r="AC19" s="594"/>
      <c r="AD19" s="595" t="s">
        <v>111</v>
      </c>
      <c r="AE19" s="595"/>
      <c r="AF19" s="595"/>
      <c r="AG19" s="595"/>
      <c r="AH19" s="595"/>
      <c r="AI19" s="595"/>
      <c r="AJ19" s="595"/>
      <c r="AK19" s="595"/>
      <c r="AL19" s="596" t="s">
        <v>111</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2</v>
      </c>
      <c r="BH19" s="592"/>
      <c r="BI19" s="592"/>
      <c r="BJ19" s="592"/>
      <c r="BK19" s="592"/>
      <c r="BL19" s="592"/>
      <c r="BM19" s="592"/>
      <c r="BN19" s="593"/>
      <c r="BO19" s="594">
        <v>0</v>
      </c>
      <c r="BP19" s="594"/>
      <c r="BQ19" s="594"/>
      <c r="BR19" s="594"/>
      <c r="BS19" s="600" t="s">
        <v>111</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7151188</v>
      </c>
      <c r="S20" s="592"/>
      <c r="T20" s="592"/>
      <c r="U20" s="592"/>
      <c r="V20" s="592"/>
      <c r="W20" s="592"/>
      <c r="X20" s="592"/>
      <c r="Y20" s="593"/>
      <c r="Z20" s="594">
        <v>60.7</v>
      </c>
      <c r="AA20" s="594"/>
      <c r="AB20" s="594"/>
      <c r="AC20" s="594"/>
      <c r="AD20" s="595">
        <v>6522056</v>
      </c>
      <c r="AE20" s="595"/>
      <c r="AF20" s="595"/>
      <c r="AG20" s="595"/>
      <c r="AH20" s="595"/>
      <c r="AI20" s="595"/>
      <c r="AJ20" s="595"/>
      <c r="AK20" s="595"/>
      <c r="AL20" s="596">
        <v>99.3</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2</v>
      </c>
      <c r="BH20" s="592"/>
      <c r="BI20" s="592"/>
      <c r="BJ20" s="592"/>
      <c r="BK20" s="592"/>
      <c r="BL20" s="592"/>
      <c r="BM20" s="592"/>
      <c r="BN20" s="593"/>
      <c r="BO20" s="594">
        <v>0</v>
      </c>
      <c r="BP20" s="594"/>
      <c r="BQ20" s="594"/>
      <c r="BR20" s="594"/>
      <c r="BS20" s="600" t="s">
        <v>111</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11321867</v>
      </c>
      <c r="CS20" s="592"/>
      <c r="CT20" s="592"/>
      <c r="CU20" s="592"/>
      <c r="CV20" s="592"/>
      <c r="CW20" s="592"/>
      <c r="CX20" s="592"/>
      <c r="CY20" s="593"/>
      <c r="CZ20" s="594">
        <v>100</v>
      </c>
      <c r="DA20" s="594"/>
      <c r="DB20" s="594"/>
      <c r="DC20" s="594"/>
      <c r="DD20" s="600">
        <v>1455621</v>
      </c>
      <c r="DE20" s="592"/>
      <c r="DF20" s="592"/>
      <c r="DG20" s="592"/>
      <c r="DH20" s="592"/>
      <c r="DI20" s="592"/>
      <c r="DJ20" s="592"/>
      <c r="DK20" s="592"/>
      <c r="DL20" s="592"/>
      <c r="DM20" s="592"/>
      <c r="DN20" s="592"/>
      <c r="DO20" s="592"/>
      <c r="DP20" s="593"/>
      <c r="DQ20" s="600">
        <v>7882597</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2605</v>
      </c>
      <c r="S21" s="592"/>
      <c r="T21" s="592"/>
      <c r="U21" s="592"/>
      <c r="V21" s="592"/>
      <c r="W21" s="592"/>
      <c r="X21" s="592"/>
      <c r="Y21" s="593"/>
      <c r="Z21" s="594">
        <v>0</v>
      </c>
      <c r="AA21" s="594"/>
      <c r="AB21" s="594"/>
      <c r="AC21" s="594"/>
      <c r="AD21" s="595">
        <v>2605</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2</v>
      </c>
      <c r="BH21" s="592"/>
      <c r="BI21" s="592"/>
      <c r="BJ21" s="592"/>
      <c r="BK21" s="592"/>
      <c r="BL21" s="592"/>
      <c r="BM21" s="592"/>
      <c r="BN21" s="593"/>
      <c r="BO21" s="594">
        <v>0</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145600</v>
      </c>
      <c r="S22" s="592"/>
      <c r="T22" s="592"/>
      <c r="U22" s="592"/>
      <c r="V22" s="592"/>
      <c r="W22" s="592"/>
      <c r="X22" s="592"/>
      <c r="Y22" s="593"/>
      <c r="Z22" s="594">
        <v>1.2</v>
      </c>
      <c r="AA22" s="594"/>
      <c r="AB22" s="594"/>
      <c r="AC22" s="594"/>
      <c r="AD22" s="595">
        <v>14537</v>
      </c>
      <c r="AE22" s="595"/>
      <c r="AF22" s="595"/>
      <c r="AG22" s="595"/>
      <c r="AH22" s="595"/>
      <c r="AI22" s="595"/>
      <c r="AJ22" s="595"/>
      <c r="AK22" s="595"/>
      <c r="AL22" s="596">
        <v>0.2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129318</v>
      </c>
      <c r="S23" s="592"/>
      <c r="T23" s="592"/>
      <c r="U23" s="592"/>
      <c r="V23" s="592"/>
      <c r="W23" s="592"/>
      <c r="X23" s="592"/>
      <c r="Y23" s="593"/>
      <c r="Z23" s="594">
        <v>1.1000000000000001</v>
      </c>
      <c r="AA23" s="594"/>
      <c r="AB23" s="594"/>
      <c r="AC23" s="594"/>
      <c r="AD23" s="595">
        <v>4324</v>
      </c>
      <c r="AE23" s="595"/>
      <c r="AF23" s="595"/>
      <c r="AG23" s="595"/>
      <c r="AH23" s="595"/>
      <c r="AI23" s="595"/>
      <c r="AJ23" s="595"/>
      <c r="AK23" s="595"/>
      <c r="AL23" s="596">
        <v>0.1</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111</v>
      </c>
      <c r="BH23" s="592"/>
      <c r="BI23" s="592"/>
      <c r="BJ23" s="592"/>
      <c r="BK23" s="592"/>
      <c r="BL23" s="592"/>
      <c r="BM23" s="592"/>
      <c r="BN23" s="593"/>
      <c r="BO23" s="594" t="s">
        <v>111</v>
      </c>
      <c r="BP23" s="594"/>
      <c r="BQ23" s="594"/>
      <c r="BR23" s="594"/>
      <c r="BS23" s="600" t="s">
        <v>111</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45963</v>
      </c>
      <c r="S24" s="592"/>
      <c r="T24" s="592"/>
      <c r="U24" s="592"/>
      <c r="V24" s="592"/>
      <c r="W24" s="592"/>
      <c r="X24" s="592"/>
      <c r="Y24" s="593"/>
      <c r="Z24" s="594">
        <v>0.4</v>
      </c>
      <c r="AA24" s="594"/>
      <c r="AB24" s="594"/>
      <c r="AC24" s="594"/>
      <c r="AD24" s="595" t="s">
        <v>111</v>
      </c>
      <c r="AE24" s="595"/>
      <c r="AF24" s="595"/>
      <c r="AG24" s="595"/>
      <c r="AH24" s="595"/>
      <c r="AI24" s="595"/>
      <c r="AJ24" s="595"/>
      <c r="AK24" s="595"/>
      <c r="AL24" s="596" t="s">
        <v>111</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5662965</v>
      </c>
      <c r="CS24" s="581"/>
      <c r="CT24" s="581"/>
      <c r="CU24" s="581"/>
      <c r="CV24" s="581"/>
      <c r="CW24" s="581"/>
      <c r="CX24" s="581"/>
      <c r="CY24" s="582"/>
      <c r="CZ24" s="620">
        <v>50</v>
      </c>
      <c r="DA24" s="621"/>
      <c r="DB24" s="621"/>
      <c r="DC24" s="622"/>
      <c r="DD24" s="619">
        <v>3981274</v>
      </c>
      <c r="DE24" s="581"/>
      <c r="DF24" s="581"/>
      <c r="DG24" s="581"/>
      <c r="DH24" s="581"/>
      <c r="DI24" s="581"/>
      <c r="DJ24" s="581"/>
      <c r="DK24" s="582"/>
      <c r="DL24" s="619">
        <v>3972648</v>
      </c>
      <c r="DM24" s="581"/>
      <c r="DN24" s="581"/>
      <c r="DO24" s="581"/>
      <c r="DP24" s="581"/>
      <c r="DQ24" s="581"/>
      <c r="DR24" s="581"/>
      <c r="DS24" s="581"/>
      <c r="DT24" s="581"/>
      <c r="DU24" s="581"/>
      <c r="DV24" s="582"/>
      <c r="DW24" s="585">
        <v>57</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1750011</v>
      </c>
      <c r="S25" s="592"/>
      <c r="T25" s="592"/>
      <c r="U25" s="592"/>
      <c r="V25" s="592"/>
      <c r="W25" s="592"/>
      <c r="X25" s="592"/>
      <c r="Y25" s="593"/>
      <c r="Z25" s="594">
        <v>14.9</v>
      </c>
      <c r="AA25" s="594"/>
      <c r="AB25" s="594"/>
      <c r="AC25" s="594"/>
      <c r="AD25" s="595" t="s">
        <v>111</v>
      </c>
      <c r="AE25" s="595"/>
      <c r="AF25" s="595"/>
      <c r="AG25" s="595"/>
      <c r="AH25" s="595"/>
      <c r="AI25" s="595"/>
      <c r="AJ25" s="595"/>
      <c r="AK25" s="595"/>
      <c r="AL25" s="596" t="s">
        <v>111</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2172333</v>
      </c>
      <c r="CS25" s="623"/>
      <c r="CT25" s="623"/>
      <c r="CU25" s="623"/>
      <c r="CV25" s="623"/>
      <c r="CW25" s="623"/>
      <c r="CX25" s="623"/>
      <c r="CY25" s="624"/>
      <c r="CZ25" s="625">
        <v>19.2</v>
      </c>
      <c r="DA25" s="626"/>
      <c r="DB25" s="626"/>
      <c r="DC25" s="627"/>
      <c r="DD25" s="600">
        <v>2065308</v>
      </c>
      <c r="DE25" s="623"/>
      <c r="DF25" s="623"/>
      <c r="DG25" s="623"/>
      <c r="DH25" s="623"/>
      <c r="DI25" s="623"/>
      <c r="DJ25" s="623"/>
      <c r="DK25" s="624"/>
      <c r="DL25" s="600">
        <v>2059278</v>
      </c>
      <c r="DM25" s="623"/>
      <c r="DN25" s="623"/>
      <c r="DO25" s="623"/>
      <c r="DP25" s="623"/>
      <c r="DQ25" s="623"/>
      <c r="DR25" s="623"/>
      <c r="DS25" s="623"/>
      <c r="DT25" s="623"/>
      <c r="DU25" s="623"/>
      <c r="DV25" s="624"/>
      <c r="DW25" s="596">
        <v>29.6</v>
      </c>
      <c r="DX25" s="617"/>
      <c r="DY25" s="617"/>
      <c r="DZ25" s="617"/>
      <c r="EA25" s="617"/>
      <c r="EB25" s="617"/>
      <c r="EC25" s="618"/>
    </row>
    <row r="26" spans="2:133" ht="11.25" customHeight="1">
      <c r="B26" s="628" t="s">
        <v>276</v>
      </c>
      <c r="C26" s="629"/>
      <c r="D26" s="629"/>
      <c r="E26" s="629"/>
      <c r="F26" s="629"/>
      <c r="G26" s="629"/>
      <c r="H26" s="629"/>
      <c r="I26" s="629"/>
      <c r="J26" s="629"/>
      <c r="K26" s="629"/>
      <c r="L26" s="629"/>
      <c r="M26" s="629"/>
      <c r="N26" s="629"/>
      <c r="O26" s="629"/>
      <c r="P26" s="629"/>
      <c r="Q26" s="630"/>
      <c r="R26" s="591">
        <v>6122</v>
      </c>
      <c r="S26" s="592"/>
      <c r="T26" s="592"/>
      <c r="U26" s="592"/>
      <c r="V26" s="592"/>
      <c r="W26" s="592"/>
      <c r="X26" s="592"/>
      <c r="Y26" s="593"/>
      <c r="Z26" s="594">
        <v>0.1</v>
      </c>
      <c r="AA26" s="594"/>
      <c r="AB26" s="594"/>
      <c r="AC26" s="594"/>
      <c r="AD26" s="595">
        <v>6122</v>
      </c>
      <c r="AE26" s="595"/>
      <c r="AF26" s="595"/>
      <c r="AG26" s="595"/>
      <c r="AH26" s="595"/>
      <c r="AI26" s="595"/>
      <c r="AJ26" s="595"/>
      <c r="AK26" s="595"/>
      <c r="AL26" s="596">
        <v>0.1</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1264460</v>
      </c>
      <c r="CS26" s="592"/>
      <c r="CT26" s="592"/>
      <c r="CU26" s="592"/>
      <c r="CV26" s="592"/>
      <c r="CW26" s="592"/>
      <c r="CX26" s="592"/>
      <c r="CY26" s="593"/>
      <c r="CZ26" s="625">
        <v>11.2</v>
      </c>
      <c r="DA26" s="626"/>
      <c r="DB26" s="626"/>
      <c r="DC26" s="627"/>
      <c r="DD26" s="600">
        <v>1183709</v>
      </c>
      <c r="DE26" s="592"/>
      <c r="DF26" s="592"/>
      <c r="DG26" s="592"/>
      <c r="DH26" s="592"/>
      <c r="DI26" s="592"/>
      <c r="DJ26" s="592"/>
      <c r="DK26" s="593"/>
      <c r="DL26" s="600" t="s">
        <v>215</v>
      </c>
      <c r="DM26" s="592"/>
      <c r="DN26" s="592"/>
      <c r="DO26" s="592"/>
      <c r="DP26" s="592"/>
      <c r="DQ26" s="592"/>
      <c r="DR26" s="592"/>
      <c r="DS26" s="592"/>
      <c r="DT26" s="592"/>
      <c r="DU26" s="592"/>
      <c r="DV26" s="593"/>
      <c r="DW26" s="596" t="s">
        <v>215</v>
      </c>
      <c r="DX26" s="617"/>
      <c r="DY26" s="617"/>
      <c r="DZ26" s="617"/>
      <c r="EA26" s="617"/>
      <c r="EB26" s="617"/>
      <c r="EC26" s="618"/>
    </row>
    <row r="27" spans="2:133" ht="11.25" customHeight="1">
      <c r="B27" s="588" t="s">
        <v>279</v>
      </c>
      <c r="C27" s="589"/>
      <c r="D27" s="589"/>
      <c r="E27" s="589"/>
      <c r="F27" s="589"/>
      <c r="G27" s="589"/>
      <c r="H27" s="589"/>
      <c r="I27" s="589"/>
      <c r="J27" s="589"/>
      <c r="K27" s="589"/>
      <c r="L27" s="589"/>
      <c r="M27" s="589"/>
      <c r="N27" s="589"/>
      <c r="O27" s="589"/>
      <c r="P27" s="589"/>
      <c r="Q27" s="590"/>
      <c r="R27" s="591">
        <v>923197</v>
      </c>
      <c r="S27" s="592"/>
      <c r="T27" s="592"/>
      <c r="U27" s="592"/>
      <c r="V27" s="592"/>
      <c r="W27" s="592"/>
      <c r="X27" s="592"/>
      <c r="Y27" s="593"/>
      <c r="Z27" s="594">
        <v>7.8</v>
      </c>
      <c r="AA27" s="594"/>
      <c r="AB27" s="594"/>
      <c r="AC27" s="594"/>
      <c r="AD27" s="595" t="s">
        <v>111</v>
      </c>
      <c r="AE27" s="595"/>
      <c r="AF27" s="595"/>
      <c r="AG27" s="595"/>
      <c r="AH27" s="595"/>
      <c r="AI27" s="595"/>
      <c r="AJ27" s="595"/>
      <c r="AK27" s="595"/>
      <c r="AL27" s="596" t="s">
        <v>111</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1569940</v>
      </c>
      <c r="BH27" s="592"/>
      <c r="BI27" s="592"/>
      <c r="BJ27" s="592"/>
      <c r="BK27" s="592"/>
      <c r="BL27" s="592"/>
      <c r="BM27" s="592"/>
      <c r="BN27" s="593"/>
      <c r="BO27" s="594">
        <v>100</v>
      </c>
      <c r="BP27" s="594"/>
      <c r="BQ27" s="594"/>
      <c r="BR27" s="594"/>
      <c r="BS27" s="600">
        <v>78791</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2294482</v>
      </c>
      <c r="CS27" s="623"/>
      <c r="CT27" s="623"/>
      <c r="CU27" s="623"/>
      <c r="CV27" s="623"/>
      <c r="CW27" s="623"/>
      <c r="CX27" s="623"/>
      <c r="CY27" s="624"/>
      <c r="CZ27" s="625">
        <v>20.3</v>
      </c>
      <c r="DA27" s="626"/>
      <c r="DB27" s="626"/>
      <c r="DC27" s="627"/>
      <c r="DD27" s="600">
        <v>747044</v>
      </c>
      <c r="DE27" s="623"/>
      <c r="DF27" s="623"/>
      <c r="DG27" s="623"/>
      <c r="DH27" s="623"/>
      <c r="DI27" s="623"/>
      <c r="DJ27" s="623"/>
      <c r="DK27" s="624"/>
      <c r="DL27" s="600">
        <v>744448</v>
      </c>
      <c r="DM27" s="623"/>
      <c r="DN27" s="623"/>
      <c r="DO27" s="623"/>
      <c r="DP27" s="623"/>
      <c r="DQ27" s="623"/>
      <c r="DR27" s="623"/>
      <c r="DS27" s="623"/>
      <c r="DT27" s="623"/>
      <c r="DU27" s="623"/>
      <c r="DV27" s="624"/>
      <c r="DW27" s="596">
        <v>10.7</v>
      </c>
      <c r="DX27" s="617"/>
      <c r="DY27" s="617"/>
      <c r="DZ27" s="617"/>
      <c r="EA27" s="617"/>
      <c r="EB27" s="617"/>
      <c r="EC27" s="618"/>
    </row>
    <row r="28" spans="2:133" ht="11.25" customHeight="1">
      <c r="B28" s="588" t="s">
        <v>282</v>
      </c>
      <c r="C28" s="589"/>
      <c r="D28" s="589"/>
      <c r="E28" s="589"/>
      <c r="F28" s="589"/>
      <c r="G28" s="589"/>
      <c r="H28" s="589"/>
      <c r="I28" s="589"/>
      <c r="J28" s="589"/>
      <c r="K28" s="589"/>
      <c r="L28" s="589"/>
      <c r="M28" s="589"/>
      <c r="N28" s="589"/>
      <c r="O28" s="589"/>
      <c r="P28" s="589"/>
      <c r="Q28" s="590"/>
      <c r="R28" s="591">
        <v>31356</v>
      </c>
      <c r="S28" s="592"/>
      <c r="T28" s="592"/>
      <c r="U28" s="592"/>
      <c r="V28" s="592"/>
      <c r="W28" s="592"/>
      <c r="X28" s="592"/>
      <c r="Y28" s="593"/>
      <c r="Z28" s="594">
        <v>0.3</v>
      </c>
      <c r="AA28" s="594"/>
      <c r="AB28" s="594"/>
      <c r="AC28" s="594"/>
      <c r="AD28" s="595">
        <v>15615</v>
      </c>
      <c r="AE28" s="595"/>
      <c r="AF28" s="595"/>
      <c r="AG28" s="595"/>
      <c r="AH28" s="595"/>
      <c r="AI28" s="595"/>
      <c r="AJ28" s="595"/>
      <c r="AK28" s="595"/>
      <c r="AL28" s="596">
        <v>0.2</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1196150</v>
      </c>
      <c r="CS28" s="592"/>
      <c r="CT28" s="592"/>
      <c r="CU28" s="592"/>
      <c r="CV28" s="592"/>
      <c r="CW28" s="592"/>
      <c r="CX28" s="592"/>
      <c r="CY28" s="593"/>
      <c r="CZ28" s="625">
        <v>10.6</v>
      </c>
      <c r="DA28" s="626"/>
      <c r="DB28" s="626"/>
      <c r="DC28" s="627"/>
      <c r="DD28" s="600">
        <v>1168922</v>
      </c>
      <c r="DE28" s="592"/>
      <c r="DF28" s="592"/>
      <c r="DG28" s="592"/>
      <c r="DH28" s="592"/>
      <c r="DI28" s="592"/>
      <c r="DJ28" s="592"/>
      <c r="DK28" s="593"/>
      <c r="DL28" s="600">
        <v>1168922</v>
      </c>
      <c r="DM28" s="592"/>
      <c r="DN28" s="592"/>
      <c r="DO28" s="592"/>
      <c r="DP28" s="592"/>
      <c r="DQ28" s="592"/>
      <c r="DR28" s="592"/>
      <c r="DS28" s="592"/>
      <c r="DT28" s="592"/>
      <c r="DU28" s="592"/>
      <c r="DV28" s="593"/>
      <c r="DW28" s="596">
        <v>16.8</v>
      </c>
      <c r="DX28" s="617"/>
      <c r="DY28" s="617"/>
      <c r="DZ28" s="617"/>
      <c r="EA28" s="617"/>
      <c r="EB28" s="617"/>
      <c r="EC28" s="618"/>
    </row>
    <row r="29" spans="2:133" ht="11.25" customHeight="1">
      <c r="B29" s="588" t="s">
        <v>284</v>
      </c>
      <c r="C29" s="589"/>
      <c r="D29" s="589"/>
      <c r="E29" s="589"/>
      <c r="F29" s="589"/>
      <c r="G29" s="589"/>
      <c r="H29" s="589"/>
      <c r="I29" s="589"/>
      <c r="J29" s="589"/>
      <c r="K29" s="589"/>
      <c r="L29" s="589"/>
      <c r="M29" s="589"/>
      <c r="N29" s="589"/>
      <c r="O29" s="589"/>
      <c r="P29" s="589"/>
      <c r="Q29" s="590"/>
      <c r="R29" s="591">
        <v>1026</v>
      </c>
      <c r="S29" s="592"/>
      <c r="T29" s="592"/>
      <c r="U29" s="592"/>
      <c r="V29" s="592"/>
      <c r="W29" s="592"/>
      <c r="X29" s="592"/>
      <c r="Y29" s="593"/>
      <c r="Z29" s="594">
        <v>0</v>
      </c>
      <c r="AA29" s="594"/>
      <c r="AB29" s="594"/>
      <c r="AC29" s="594"/>
      <c r="AD29" s="595" t="s">
        <v>111</v>
      </c>
      <c r="AE29" s="595"/>
      <c r="AF29" s="595"/>
      <c r="AG29" s="595"/>
      <c r="AH29" s="595"/>
      <c r="AI29" s="595"/>
      <c r="AJ29" s="595"/>
      <c r="AK29" s="595"/>
      <c r="AL29" s="596" t="s">
        <v>111</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1196150</v>
      </c>
      <c r="CS29" s="623"/>
      <c r="CT29" s="623"/>
      <c r="CU29" s="623"/>
      <c r="CV29" s="623"/>
      <c r="CW29" s="623"/>
      <c r="CX29" s="623"/>
      <c r="CY29" s="624"/>
      <c r="CZ29" s="625">
        <v>10.6</v>
      </c>
      <c r="DA29" s="626"/>
      <c r="DB29" s="626"/>
      <c r="DC29" s="627"/>
      <c r="DD29" s="600">
        <v>1168922</v>
      </c>
      <c r="DE29" s="623"/>
      <c r="DF29" s="623"/>
      <c r="DG29" s="623"/>
      <c r="DH29" s="623"/>
      <c r="DI29" s="623"/>
      <c r="DJ29" s="623"/>
      <c r="DK29" s="624"/>
      <c r="DL29" s="600">
        <v>1168922</v>
      </c>
      <c r="DM29" s="623"/>
      <c r="DN29" s="623"/>
      <c r="DO29" s="623"/>
      <c r="DP29" s="623"/>
      <c r="DQ29" s="623"/>
      <c r="DR29" s="623"/>
      <c r="DS29" s="623"/>
      <c r="DT29" s="623"/>
      <c r="DU29" s="623"/>
      <c r="DV29" s="624"/>
      <c r="DW29" s="596">
        <v>16.8</v>
      </c>
      <c r="DX29" s="617"/>
      <c r="DY29" s="617"/>
      <c r="DZ29" s="617"/>
      <c r="EA29" s="617"/>
      <c r="EB29" s="617"/>
      <c r="EC29" s="618"/>
    </row>
    <row r="30" spans="2:133" ht="11.25" customHeight="1">
      <c r="B30" s="588" t="s">
        <v>289</v>
      </c>
      <c r="C30" s="589"/>
      <c r="D30" s="589"/>
      <c r="E30" s="589"/>
      <c r="F30" s="589"/>
      <c r="G30" s="589"/>
      <c r="H30" s="589"/>
      <c r="I30" s="589"/>
      <c r="J30" s="589"/>
      <c r="K30" s="589"/>
      <c r="L30" s="589"/>
      <c r="M30" s="589"/>
      <c r="N30" s="589"/>
      <c r="O30" s="589"/>
      <c r="P30" s="589"/>
      <c r="Q30" s="590"/>
      <c r="R30" s="591">
        <v>150398</v>
      </c>
      <c r="S30" s="592"/>
      <c r="T30" s="592"/>
      <c r="U30" s="592"/>
      <c r="V30" s="592"/>
      <c r="W30" s="592"/>
      <c r="X30" s="592"/>
      <c r="Y30" s="593"/>
      <c r="Z30" s="594">
        <v>1.3</v>
      </c>
      <c r="AA30" s="594"/>
      <c r="AB30" s="594"/>
      <c r="AC30" s="594"/>
      <c r="AD30" s="595" t="s">
        <v>111</v>
      </c>
      <c r="AE30" s="595"/>
      <c r="AF30" s="595"/>
      <c r="AG30" s="595"/>
      <c r="AH30" s="595"/>
      <c r="AI30" s="595"/>
      <c r="AJ30" s="595"/>
      <c r="AK30" s="595"/>
      <c r="AL30" s="596" t="s">
        <v>111</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97.1</v>
      </c>
      <c r="BH30" s="650"/>
      <c r="BI30" s="650"/>
      <c r="BJ30" s="650"/>
      <c r="BK30" s="650"/>
      <c r="BL30" s="650"/>
      <c r="BM30" s="586">
        <v>89.3</v>
      </c>
      <c r="BN30" s="650"/>
      <c r="BO30" s="650"/>
      <c r="BP30" s="650"/>
      <c r="BQ30" s="651"/>
      <c r="BR30" s="649">
        <v>96.9</v>
      </c>
      <c r="BS30" s="650"/>
      <c r="BT30" s="650"/>
      <c r="BU30" s="650"/>
      <c r="BV30" s="650"/>
      <c r="BW30" s="650"/>
      <c r="BX30" s="586">
        <v>89.4</v>
      </c>
      <c r="BY30" s="650"/>
      <c r="BZ30" s="650"/>
      <c r="CA30" s="650"/>
      <c r="CB30" s="651"/>
      <c r="CD30" s="654"/>
      <c r="CE30" s="655"/>
      <c r="CF30" s="605" t="s">
        <v>292</v>
      </c>
      <c r="CG30" s="606"/>
      <c r="CH30" s="606"/>
      <c r="CI30" s="606"/>
      <c r="CJ30" s="606"/>
      <c r="CK30" s="606"/>
      <c r="CL30" s="606"/>
      <c r="CM30" s="606"/>
      <c r="CN30" s="606"/>
      <c r="CO30" s="606"/>
      <c r="CP30" s="606"/>
      <c r="CQ30" s="607"/>
      <c r="CR30" s="591">
        <v>1060299</v>
      </c>
      <c r="CS30" s="592"/>
      <c r="CT30" s="592"/>
      <c r="CU30" s="592"/>
      <c r="CV30" s="592"/>
      <c r="CW30" s="592"/>
      <c r="CX30" s="592"/>
      <c r="CY30" s="593"/>
      <c r="CZ30" s="625">
        <v>9.4</v>
      </c>
      <c r="DA30" s="626"/>
      <c r="DB30" s="626"/>
      <c r="DC30" s="627"/>
      <c r="DD30" s="600">
        <v>1040163</v>
      </c>
      <c r="DE30" s="592"/>
      <c r="DF30" s="592"/>
      <c r="DG30" s="592"/>
      <c r="DH30" s="592"/>
      <c r="DI30" s="592"/>
      <c r="DJ30" s="592"/>
      <c r="DK30" s="593"/>
      <c r="DL30" s="600">
        <v>1040163</v>
      </c>
      <c r="DM30" s="592"/>
      <c r="DN30" s="592"/>
      <c r="DO30" s="592"/>
      <c r="DP30" s="592"/>
      <c r="DQ30" s="592"/>
      <c r="DR30" s="592"/>
      <c r="DS30" s="592"/>
      <c r="DT30" s="592"/>
      <c r="DU30" s="592"/>
      <c r="DV30" s="593"/>
      <c r="DW30" s="596">
        <v>14.9</v>
      </c>
      <c r="DX30" s="617"/>
      <c r="DY30" s="617"/>
      <c r="DZ30" s="617"/>
      <c r="EA30" s="617"/>
      <c r="EB30" s="617"/>
      <c r="EC30" s="618"/>
    </row>
    <row r="31" spans="2:133" ht="11.25" customHeight="1">
      <c r="B31" s="588" t="s">
        <v>293</v>
      </c>
      <c r="C31" s="589"/>
      <c r="D31" s="589"/>
      <c r="E31" s="589"/>
      <c r="F31" s="589"/>
      <c r="G31" s="589"/>
      <c r="H31" s="589"/>
      <c r="I31" s="589"/>
      <c r="J31" s="589"/>
      <c r="K31" s="589"/>
      <c r="L31" s="589"/>
      <c r="M31" s="589"/>
      <c r="N31" s="589"/>
      <c r="O31" s="589"/>
      <c r="P31" s="589"/>
      <c r="Q31" s="590"/>
      <c r="R31" s="591">
        <v>436126</v>
      </c>
      <c r="S31" s="592"/>
      <c r="T31" s="592"/>
      <c r="U31" s="592"/>
      <c r="V31" s="592"/>
      <c r="W31" s="592"/>
      <c r="X31" s="592"/>
      <c r="Y31" s="593"/>
      <c r="Z31" s="594">
        <v>3.7</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98.2</v>
      </c>
      <c r="BH31" s="623"/>
      <c r="BI31" s="623"/>
      <c r="BJ31" s="623"/>
      <c r="BK31" s="623"/>
      <c r="BL31" s="623"/>
      <c r="BM31" s="597">
        <v>93.4</v>
      </c>
      <c r="BN31" s="647"/>
      <c r="BO31" s="647"/>
      <c r="BP31" s="647"/>
      <c r="BQ31" s="648"/>
      <c r="BR31" s="646">
        <v>97.9</v>
      </c>
      <c r="BS31" s="623"/>
      <c r="BT31" s="623"/>
      <c r="BU31" s="623"/>
      <c r="BV31" s="623"/>
      <c r="BW31" s="623"/>
      <c r="BX31" s="597">
        <v>93.4</v>
      </c>
      <c r="BY31" s="647"/>
      <c r="BZ31" s="647"/>
      <c r="CA31" s="647"/>
      <c r="CB31" s="648"/>
      <c r="CD31" s="654"/>
      <c r="CE31" s="655"/>
      <c r="CF31" s="605" t="s">
        <v>296</v>
      </c>
      <c r="CG31" s="606"/>
      <c r="CH31" s="606"/>
      <c r="CI31" s="606"/>
      <c r="CJ31" s="606"/>
      <c r="CK31" s="606"/>
      <c r="CL31" s="606"/>
      <c r="CM31" s="606"/>
      <c r="CN31" s="606"/>
      <c r="CO31" s="606"/>
      <c r="CP31" s="606"/>
      <c r="CQ31" s="607"/>
      <c r="CR31" s="591">
        <v>135851</v>
      </c>
      <c r="CS31" s="623"/>
      <c r="CT31" s="623"/>
      <c r="CU31" s="623"/>
      <c r="CV31" s="623"/>
      <c r="CW31" s="623"/>
      <c r="CX31" s="623"/>
      <c r="CY31" s="624"/>
      <c r="CZ31" s="625">
        <v>1.2</v>
      </c>
      <c r="DA31" s="626"/>
      <c r="DB31" s="626"/>
      <c r="DC31" s="627"/>
      <c r="DD31" s="600">
        <v>128759</v>
      </c>
      <c r="DE31" s="623"/>
      <c r="DF31" s="623"/>
      <c r="DG31" s="623"/>
      <c r="DH31" s="623"/>
      <c r="DI31" s="623"/>
      <c r="DJ31" s="623"/>
      <c r="DK31" s="624"/>
      <c r="DL31" s="600">
        <v>128759</v>
      </c>
      <c r="DM31" s="623"/>
      <c r="DN31" s="623"/>
      <c r="DO31" s="623"/>
      <c r="DP31" s="623"/>
      <c r="DQ31" s="623"/>
      <c r="DR31" s="623"/>
      <c r="DS31" s="623"/>
      <c r="DT31" s="623"/>
      <c r="DU31" s="623"/>
      <c r="DV31" s="624"/>
      <c r="DW31" s="596">
        <v>1.8</v>
      </c>
      <c r="DX31" s="617"/>
      <c r="DY31" s="617"/>
      <c r="DZ31" s="617"/>
      <c r="EA31" s="617"/>
      <c r="EB31" s="617"/>
      <c r="EC31" s="618"/>
    </row>
    <row r="32" spans="2:133" ht="11.25" customHeight="1">
      <c r="B32" s="588" t="s">
        <v>297</v>
      </c>
      <c r="C32" s="589"/>
      <c r="D32" s="589"/>
      <c r="E32" s="589"/>
      <c r="F32" s="589"/>
      <c r="G32" s="589"/>
      <c r="H32" s="589"/>
      <c r="I32" s="589"/>
      <c r="J32" s="589"/>
      <c r="K32" s="589"/>
      <c r="L32" s="589"/>
      <c r="M32" s="589"/>
      <c r="N32" s="589"/>
      <c r="O32" s="589"/>
      <c r="P32" s="589"/>
      <c r="Q32" s="590"/>
      <c r="R32" s="591">
        <v>248047</v>
      </c>
      <c r="S32" s="592"/>
      <c r="T32" s="592"/>
      <c r="U32" s="592"/>
      <c r="V32" s="592"/>
      <c r="W32" s="592"/>
      <c r="X32" s="592"/>
      <c r="Y32" s="593"/>
      <c r="Z32" s="594">
        <v>2.1</v>
      </c>
      <c r="AA32" s="594"/>
      <c r="AB32" s="594"/>
      <c r="AC32" s="594"/>
      <c r="AD32" s="595">
        <v>424</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95.9</v>
      </c>
      <c r="BH32" s="659"/>
      <c r="BI32" s="659"/>
      <c r="BJ32" s="659"/>
      <c r="BK32" s="659"/>
      <c r="BL32" s="659"/>
      <c r="BM32" s="660">
        <v>85</v>
      </c>
      <c r="BN32" s="659"/>
      <c r="BO32" s="659"/>
      <c r="BP32" s="659"/>
      <c r="BQ32" s="661"/>
      <c r="BR32" s="658">
        <v>95.7</v>
      </c>
      <c r="BS32" s="659"/>
      <c r="BT32" s="659"/>
      <c r="BU32" s="659"/>
      <c r="BV32" s="659"/>
      <c r="BW32" s="659"/>
      <c r="BX32" s="660">
        <v>85.1</v>
      </c>
      <c r="BY32" s="659"/>
      <c r="BZ32" s="659"/>
      <c r="CA32" s="659"/>
      <c r="CB32" s="661"/>
      <c r="CD32" s="656"/>
      <c r="CE32" s="657"/>
      <c r="CF32" s="605" t="s">
        <v>299</v>
      </c>
      <c r="CG32" s="606"/>
      <c r="CH32" s="606"/>
      <c r="CI32" s="606"/>
      <c r="CJ32" s="606"/>
      <c r="CK32" s="606"/>
      <c r="CL32" s="606"/>
      <c r="CM32" s="606"/>
      <c r="CN32" s="606"/>
      <c r="CO32" s="606"/>
      <c r="CP32" s="606"/>
      <c r="CQ32" s="607"/>
      <c r="CR32" s="591" t="s">
        <v>111</v>
      </c>
      <c r="CS32" s="592"/>
      <c r="CT32" s="592"/>
      <c r="CU32" s="592"/>
      <c r="CV32" s="592"/>
      <c r="CW32" s="592"/>
      <c r="CX32" s="592"/>
      <c r="CY32" s="593"/>
      <c r="CZ32" s="625" t="s">
        <v>111</v>
      </c>
      <c r="DA32" s="626"/>
      <c r="DB32" s="626"/>
      <c r="DC32" s="627"/>
      <c r="DD32" s="600" t="s">
        <v>111</v>
      </c>
      <c r="DE32" s="592"/>
      <c r="DF32" s="592"/>
      <c r="DG32" s="592"/>
      <c r="DH32" s="592"/>
      <c r="DI32" s="592"/>
      <c r="DJ32" s="592"/>
      <c r="DK32" s="593"/>
      <c r="DL32" s="600" t="s">
        <v>111</v>
      </c>
      <c r="DM32" s="592"/>
      <c r="DN32" s="592"/>
      <c r="DO32" s="592"/>
      <c r="DP32" s="592"/>
      <c r="DQ32" s="592"/>
      <c r="DR32" s="592"/>
      <c r="DS32" s="592"/>
      <c r="DT32" s="592"/>
      <c r="DU32" s="592"/>
      <c r="DV32" s="593"/>
      <c r="DW32" s="596" t="s">
        <v>111</v>
      </c>
      <c r="DX32" s="617"/>
      <c r="DY32" s="617"/>
      <c r="DZ32" s="617"/>
      <c r="EA32" s="617"/>
      <c r="EB32" s="617"/>
      <c r="EC32" s="618"/>
    </row>
    <row r="33" spans="2:133" ht="11.25" customHeight="1">
      <c r="B33" s="588" t="s">
        <v>300</v>
      </c>
      <c r="C33" s="589"/>
      <c r="D33" s="589"/>
      <c r="E33" s="589"/>
      <c r="F33" s="589"/>
      <c r="G33" s="589"/>
      <c r="H33" s="589"/>
      <c r="I33" s="589"/>
      <c r="J33" s="589"/>
      <c r="K33" s="589"/>
      <c r="L33" s="589"/>
      <c r="M33" s="589"/>
      <c r="N33" s="589"/>
      <c r="O33" s="589"/>
      <c r="P33" s="589"/>
      <c r="Q33" s="590"/>
      <c r="R33" s="591">
        <v>751698</v>
      </c>
      <c r="S33" s="592"/>
      <c r="T33" s="592"/>
      <c r="U33" s="592"/>
      <c r="V33" s="592"/>
      <c r="W33" s="592"/>
      <c r="X33" s="592"/>
      <c r="Y33" s="593"/>
      <c r="Z33" s="594">
        <v>6.4</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4174207</v>
      </c>
      <c r="CS33" s="623"/>
      <c r="CT33" s="623"/>
      <c r="CU33" s="623"/>
      <c r="CV33" s="623"/>
      <c r="CW33" s="623"/>
      <c r="CX33" s="623"/>
      <c r="CY33" s="624"/>
      <c r="CZ33" s="625">
        <v>36.9</v>
      </c>
      <c r="DA33" s="626"/>
      <c r="DB33" s="626"/>
      <c r="DC33" s="627"/>
      <c r="DD33" s="600">
        <v>3351634</v>
      </c>
      <c r="DE33" s="623"/>
      <c r="DF33" s="623"/>
      <c r="DG33" s="623"/>
      <c r="DH33" s="623"/>
      <c r="DI33" s="623"/>
      <c r="DJ33" s="623"/>
      <c r="DK33" s="624"/>
      <c r="DL33" s="600">
        <v>2424252</v>
      </c>
      <c r="DM33" s="623"/>
      <c r="DN33" s="623"/>
      <c r="DO33" s="623"/>
      <c r="DP33" s="623"/>
      <c r="DQ33" s="623"/>
      <c r="DR33" s="623"/>
      <c r="DS33" s="623"/>
      <c r="DT33" s="623"/>
      <c r="DU33" s="623"/>
      <c r="DV33" s="624"/>
      <c r="DW33" s="596">
        <v>34.799999999999997</v>
      </c>
      <c r="DX33" s="617"/>
      <c r="DY33" s="617"/>
      <c r="DZ33" s="617"/>
      <c r="EA33" s="617"/>
      <c r="EB33" s="617"/>
      <c r="EC33" s="618"/>
    </row>
    <row r="34" spans="2:133" ht="11.25" customHeight="1">
      <c r="B34" s="588" t="s">
        <v>302</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1465189</v>
      </c>
      <c r="CS34" s="592"/>
      <c r="CT34" s="592"/>
      <c r="CU34" s="592"/>
      <c r="CV34" s="592"/>
      <c r="CW34" s="592"/>
      <c r="CX34" s="592"/>
      <c r="CY34" s="593"/>
      <c r="CZ34" s="625">
        <v>12.9</v>
      </c>
      <c r="DA34" s="626"/>
      <c r="DB34" s="626"/>
      <c r="DC34" s="627"/>
      <c r="DD34" s="600">
        <v>1119616</v>
      </c>
      <c r="DE34" s="592"/>
      <c r="DF34" s="592"/>
      <c r="DG34" s="592"/>
      <c r="DH34" s="592"/>
      <c r="DI34" s="592"/>
      <c r="DJ34" s="592"/>
      <c r="DK34" s="593"/>
      <c r="DL34" s="600">
        <v>935701</v>
      </c>
      <c r="DM34" s="592"/>
      <c r="DN34" s="592"/>
      <c r="DO34" s="592"/>
      <c r="DP34" s="592"/>
      <c r="DQ34" s="592"/>
      <c r="DR34" s="592"/>
      <c r="DS34" s="592"/>
      <c r="DT34" s="592"/>
      <c r="DU34" s="592"/>
      <c r="DV34" s="593"/>
      <c r="DW34" s="596">
        <v>13.4</v>
      </c>
      <c r="DX34" s="617"/>
      <c r="DY34" s="617"/>
      <c r="DZ34" s="617"/>
      <c r="EA34" s="617"/>
      <c r="EB34" s="617"/>
      <c r="EC34" s="618"/>
    </row>
    <row r="35" spans="2:133" ht="11.25" customHeight="1">
      <c r="B35" s="588" t="s">
        <v>306</v>
      </c>
      <c r="C35" s="589"/>
      <c r="D35" s="589"/>
      <c r="E35" s="589"/>
      <c r="F35" s="589"/>
      <c r="G35" s="589"/>
      <c r="H35" s="589"/>
      <c r="I35" s="589"/>
      <c r="J35" s="589"/>
      <c r="K35" s="589"/>
      <c r="L35" s="589"/>
      <c r="M35" s="589"/>
      <c r="N35" s="589"/>
      <c r="O35" s="589"/>
      <c r="P35" s="589"/>
      <c r="Q35" s="590"/>
      <c r="R35" s="591">
        <v>401098</v>
      </c>
      <c r="S35" s="592"/>
      <c r="T35" s="592"/>
      <c r="U35" s="592"/>
      <c r="V35" s="592"/>
      <c r="W35" s="592"/>
      <c r="X35" s="592"/>
      <c r="Y35" s="593"/>
      <c r="Z35" s="594">
        <v>3.4</v>
      </c>
      <c r="AA35" s="594"/>
      <c r="AB35" s="594"/>
      <c r="AC35" s="594"/>
      <c r="AD35" s="595" t="s">
        <v>111</v>
      </c>
      <c r="AE35" s="595"/>
      <c r="AF35" s="595"/>
      <c r="AG35" s="595"/>
      <c r="AH35" s="595"/>
      <c r="AI35" s="595"/>
      <c r="AJ35" s="595"/>
      <c r="AK35" s="595"/>
      <c r="AL35" s="596" t="s">
        <v>111</v>
      </c>
      <c r="AM35" s="597"/>
      <c r="AN35" s="597"/>
      <c r="AO35" s="598"/>
      <c r="AP35" s="186"/>
      <c r="AQ35" s="602" t="s">
        <v>307</v>
      </c>
      <c r="AR35" s="603"/>
      <c r="AS35" s="603"/>
      <c r="AT35" s="603"/>
      <c r="AU35" s="603"/>
      <c r="AV35" s="603"/>
      <c r="AW35" s="603"/>
      <c r="AX35" s="603"/>
      <c r="AY35" s="604"/>
      <c r="AZ35" s="580">
        <v>1588099</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178597</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93887</v>
      </c>
      <c r="CS35" s="623"/>
      <c r="CT35" s="623"/>
      <c r="CU35" s="623"/>
      <c r="CV35" s="623"/>
      <c r="CW35" s="623"/>
      <c r="CX35" s="623"/>
      <c r="CY35" s="624"/>
      <c r="CZ35" s="625">
        <v>0.8</v>
      </c>
      <c r="DA35" s="626"/>
      <c r="DB35" s="626"/>
      <c r="DC35" s="627"/>
      <c r="DD35" s="600">
        <v>87209</v>
      </c>
      <c r="DE35" s="623"/>
      <c r="DF35" s="623"/>
      <c r="DG35" s="623"/>
      <c r="DH35" s="623"/>
      <c r="DI35" s="623"/>
      <c r="DJ35" s="623"/>
      <c r="DK35" s="624"/>
      <c r="DL35" s="600">
        <v>87209</v>
      </c>
      <c r="DM35" s="623"/>
      <c r="DN35" s="623"/>
      <c r="DO35" s="623"/>
      <c r="DP35" s="623"/>
      <c r="DQ35" s="623"/>
      <c r="DR35" s="623"/>
      <c r="DS35" s="623"/>
      <c r="DT35" s="623"/>
      <c r="DU35" s="623"/>
      <c r="DV35" s="624"/>
      <c r="DW35" s="596">
        <v>1.3</v>
      </c>
      <c r="DX35" s="617"/>
      <c r="DY35" s="617"/>
      <c r="DZ35" s="617"/>
      <c r="EA35" s="617"/>
      <c r="EB35" s="617"/>
      <c r="EC35" s="618"/>
    </row>
    <row r="36" spans="2:133" ht="11.25" customHeight="1">
      <c r="B36" s="634" t="s">
        <v>310</v>
      </c>
      <c r="C36" s="635"/>
      <c r="D36" s="635"/>
      <c r="E36" s="635"/>
      <c r="F36" s="635"/>
      <c r="G36" s="635"/>
      <c r="H36" s="635"/>
      <c r="I36" s="635"/>
      <c r="J36" s="635"/>
      <c r="K36" s="635"/>
      <c r="L36" s="635"/>
      <c r="M36" s="635"/>
      <c r="N36" s="635"/>
      <c r="O36" s="635"/>
      <c r="P36" s="635"/>
      <c r="Q36" s="636"/>
      <c r="R36" s="663">
        <v>11772655</v>
      </c>
      <c r="S36" s="664"/>
      <c r="T36" s="664"/>
      <c r="U36" s="664"/>
      <c r="V36" s="664"/>
      <c r="W36" s="664"/>
      <c r="X36" s="664"/>
      <c r="Y36" s="665"/>
      <c r="Z36" s="666">
        <v>100</v>
      </c>
      <c r="AA36" s="666"/>
      <c r="AB36" s="666"/>
      <c r="AC36" s="666"/>
      <c r="AD36" s="667">
        <v>6565683</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255000</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102214</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674588</v>
      </c>
      <c r="CS36" s="592"/>
      <c r="CT36" s="592"/>
      <c r="CU36" s="592"/>
      <c r="CV36" s="592"/>
      <c r="CW36" s="592"/>
      <c r="CX36" s="592"/>
      <c r="CY36" s="593"/>
      <c r="CZ36" s="625">
        <v>6</v>
      </c>
      <c r="DA36" s="626"/>
      <c r="DB36" s="626"/>
      <c r="DC36" s="627"/>
      <c r="DD36" s="600">
        <v>584594</v>
      </c>
      <c r="DE36" s="592"/>
      <c r="DF36" s="592"/>
      <c r="DG36" s="592"/>
      <c r="DH36" s="592"/>
      <c r="DI36" s="592"/>
      <c r="DJ36" s="592"/>
      <c r="DK36" s="593"/>
      <c r="DL36" s="600">
        <v>398200</v>
      </c>
      <c r="DM36" s="592"/>
      <c r="DN36" s="592"/>
      <c r="DO36" s="592"/>
      <c r="DP36" s="592"/>
      <c r="DQ36" s="592"/>
      <c r="DR36" s="592"/>
      <c r="DS36" s="592"/>
      <c r="DT36" s="592"/>
      <c r="DU36" s="592"/>
      <c r="DV36" s="593"/>
      <c r="DW36" s="596">
        <v>5.7</v>
      </c>
      <c r="DX36" s="617"/>
      <c r="DY36" s="617"/>
      <c r="DZ36" s="617"/>
      <c r="EA36" s="617"/>
      <c r="EB36" s="617"/>
      <c r="EC36" s="618"/>
    </row>
    <row r="37" spans="2:133" ht="11.25" customHeight="1">
      <c r="AQ37" s="670" t="s">
        <v>314</v>
      </c>
      <c r="AR37" s="671"/>
      <c r="AS37" s="671"/>
      <c r="AT37" s="671"/>
      <c r="AU37" s="671"/>
      <c r="AV37" s="671"/>
      <c r="AW37" s="671"/>
      <c r="AX37" s="671"/>
      <c r="AY37" s="672"/>
      <c r="AZ37" s="591">
        <v>89903</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3795</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53828</v>
      </c>
      <c r="CS37" s="623"/>
      <c r="CT37" s="623"/>
      <c r="CU37" s="623"/>
      <c r="CV37" s="623"/>
      <c r="CW37" s="623"/>
      <c r="CX37" s="623"/>
      <c r="CY37" s="624"/>
      <c r="CZ37" s="625">
        <v>0.5</v>
      </c>
      <c r="DA37" s="626"/>
      <c r="DB37" s="626"/>
      <c r="DC37" s="627"/>
      <c r="DD37" s="600">
        <v>53828</v>
      </c>
      <c r="DE37" s="623"/>
      <c r="DF37" s="623"/>
      <c r="DG37" s="623"/>
      <c r="DH37" s="623"/>
      <c r="DI37" s="623"/>
      <c r="DJ37" s="623"/>
      <c r="DK37" s="624"/>
      <c r="DL37" s="600">
        <v>49547</v>
      </c>
      <c r="DM37" s="623"/>
      <c r="DN37" s="623"/>
      <c r="DO37" s="623"/>
      <c r="DP37" s="623"/>
      <c r="DQ37" s="623"/>
      <c r="DR37" s="623"/>
      <c r="DS37" s="623"/>
      <c r="DT37" s="623"/>
      <c r="DU37" s="623"/>
      <c r="DV37" s="624"/>
      <c r="DW37" s="596">
        <v>0.7</v>
      </c>
      <c r="DX37" s="617"/>
      <c r="DY37" s="617"/>
      <c r="DZ37" s="617"/>
      <c r="EA37" s="617"/>
      <c r="EB37" s="617"/>
      <c r="EC37" s="618"/>
    </row>
    <row r="38" spans="2:133" ht="11.25" customHeight="1">
      <c r="AQ38" s="670" t="s">
        <v>317</v>
      </c>
      <c r="AR38" s="671"/>
      <c r="AS38" s="671"/>
      <c r="AT38" s="671"/>
      <c r="AU38" s="671"/>
      <c r="AV38" s="671"/>
      <c r="AW38" s="671"/>
      <c r="AX38" s="671"/>
      <c r="AY38" s="672"/>
      <c r="AZ38" s="591">
        <v>79485</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6724</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1309295</v>
      </c>
      <c r="CS38" s="592"/>
      <c r="CT38" s="592"/>
      <c r="CU38" s="592"/>
      <c r="CV38" s="592"/>
      <c r="CW38" s="592"/>
      <c r="CX38" s="592"/>
      <c r="CY38" s="593"/>
      <c r="CZ38" s="625">
        <v>11.6</v>
      </c>
      <c r="DA38" s="626"/>
      <c r="DB38" s="626"/>
      <c r="DC38" s="627"/>
      <c r="DD38" s="600">
        <v>1115182</v>
      </c>
      <c r="DE38" s="592"/>
      <c r="DF38" s="592"/>
      <c r="DG38" s="592"/>
      <c r="DH38" s="592"/>
      <c r="DI38" s="592"/>
      <c r="DJ38" s="592"/>
      <c r="DK38" s="593"/>
      <c r="DL38" s="600">
        <v>1003142</v>
      </c>
      <c r="DM38" s="592"/>
      <c r="DN38" s="592"/>
      <c r="DO38" s="592"/>
      <c r="DP38" s="592"/>
      <c r="DQ38" s="592"/>
      <c r="DR38" s="592"/>
      <c r="DS38" s="592"/>
      <c r="DT38" s="592"/>
      <c r="DU38" s="592"/>
      <c r="DV38" s="593"/>
      <c r="DW38" s="596">
        <v>14.4</v>
      </c>
      <c r="DX38" s="617"/>
      <c r="DY38" s="617"/>
      <c r="DZ38" s="617"/>
      <c r="EA38" s="617"/>
      <c r="EB38" s="617"/>
      <c r="EC38" s="618"/>
    </row>
    <row r="39" spans="2:133" ht="11.25" customHeight="1">
      <c r="AQ39" s="670" t="s">
        <v>320</v>
      </c>
      <c r="AR39" s="671"/>
      <c r="AS39" s="671"/>
      <c r="AT39" s="671"/>
      <c r="AU39" s="671"/>
      <c r="AV39" s="671"/>
      <c r="AW39" s="671"/>
      <c r="AX39" s="671"/>
      <c r="AY39" s="672"/>
      <c r="AZ39" s="591">
        <v>23804</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90</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508481</v>
      </c>
      <c r="CS39" s="623"/>
      <c r="CT39" s="623"/>
      <c r="CU39" s="623"/>
      <c r="CV39" s="623"/>
      <c r="CW39" s="623"/>
      <c r="CX39" s="623"/>
      <c r="CY39" s="624"/>
      <c r="CZ39" s="625">
        <v>4.5</v>
      </c>
      <c r="DA39" s="626"/>
      <c r="DB39" s="626"/>
      <c r="DC39" s="627"/>
      <c r="DD39" s="600">
        <v>439617</v>
      </c>
      <c r="DE39" s="623"/>
      <c r="DF39" s="623"/>
      <c r="DG39" s="623"/>
      <c r="DH39" s="623"/>
      <c r="DI39" s="623"/>
      <c r="DJ39" s="623"/>
      <c r="DK39" s="624"/>
      <c r="DL39" s="600" t="s">
        <v>324</v>
      </c>
      <c r="DM39" s="623"/>
      <c r="DN39" s="623"/>
      <c r="DO39" s="623"/>
      <c r="DP39" s="623"/>
      <c r="DQ39" s="623"/>
      <c r="DR39" s="623"/>
      <c r="DS39" s="623"/>
      <c r="DT39" s="623"/>
      <c r="DU39" s="623"/>
      <c r="DV39" s="624"/>
      <c r="DW39" s="596" t="s">
        <v>324</v>
      </c>
      <c r="DX39" s="617"/>
      <c r="DY39" s="617"/>
      <c r="DZ39" s="617"/>
      <c r="EA39" s="617"/>
      <c r="EB39" s="617"/>
      <c r="EC39" s="618"/>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296718</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153</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122767</v>
      </c>
      <c r="CS40" s="592"/>
      <c r="CT40" s="592"/>
      <c r="CU40" s="592"/>
      <c r="CV40" s="592"/>
      <c r="CW40" s="592"/>
      <c r="CX40" s="592"/>
      <c r="CY40" s="593"/>
      <c r="CZ40" s="625">
        <v>1.1000000000000001</v>
      </c>
      <c r="DA40" s="626"/>
      <c r="DB40" s="626"/>
      <c r="DC40" s="627"/>
      <c r="DD40" s="600">
        <v>5416</v>
      </c>
      <c r="DE40" s="592"/>
      <c r="DF40" s="592"/>
      <c r="DG40" s="592"/>
      <c r="DH40" s="592"/>
      <c r="DI40" s="592"/>
      <c r="DJ40" s="592"/>
      <c r="DK40" s="593"/>
      <c r="DL40" s="600" t="s">
        <v>324</v>
      </c>
      <c r="DM40" s="592"/>
      <c r="DN40" s="592"/>
      <c r="DO40" s="592"/>
      <c r="DP40" s="592"/>
      <c r="DQ40" s="592"/>
      <c r="DR40" s="592"/>
      <c r="DS40" s="592"/>
      <c r="DT40" s="592"/>
      <c r="DU40" s="592"/>
      <c r="DV40" s="593"/>
      <c r="DW40" s="596" t="s">
        <v>324</v>
      </c>
      <c r="DX40" s="617"/>
      <c r="DY40" s="617"/>
      <c r="DZ40" s="617"/>
      <c r="EA40" s="617"/>
      <c r="EB40" s="617"/>
      <c r="EC40" s="618"/>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843189</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326</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1484695</v>
      </c>
      <c r="CS42" s="592"/>
      <c r="CT42" s="592"/>
      <c r="CU42" s="592"/>
      <c r="CV42" s="592"/>
      <c r="CW42" s="592"/>
      <c r="CX42" s="592"/>
      <c r="CY42" s="593"/>
      <c r="CZ42" s="625">
        <v>13.1</v>
      </c>
      <c r="DA42" s="674"/>
      <c r="DB42" s="674"/>
      <c r="DC42" s="675"/>
      <c r="DD42" s="600">
        <v>549689</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57750</v>
      </c>
      <c r="CS43" s="623"/>
      <c r="CT43" s="623"/>
      <c r="CU43" s="623"/>
      <c r="CV43" s="623"/>
      <c r="CW43" s="623"/>
      <c r="CX43" s="623"/>
      <c r="CY43" s="624"/>
      <c r="CZ43" s="625">
        <v>0.5</v>
      </c>
      <c r="DA43" s="626"/>
      <c r="DB43" s="626"/>
      <c r="DC43" s="627"/>
      <c r="DD43" s="600">
        <v>57750</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1455621</v>
      </c>
      <c r="CS44" s="592"/>
      <c r="CT44" s="592"/>
      <c r="CU44" s="592"/>
      <c r="CV44" s="592"/>
      <c r="CW44" s="592"/>
      <c r="CX44" s="592"/>
      <c r="CY44" s="593"/>
      <c r="CZ44" s="625">
        <v>12.9</v>
      </c>
      <c r="DA44" s="674"/>
      <c r="DB44" s="674"/>
      <c r="DC44" s="675"/>
      <c r="DD44" s="600">
        <v>543532</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881459</v>
      </c>
      <c r="CS45" s="623"/>
      <c r="CT45" s="623"/>
      <c r="CU45" s="623"/>
      <c r="CV45" s="623"/>
      <c r="CW45" s="623"/>
      <c r="CX45" s="623"/>
      <c r="CY45" s="624"/>
      <c r="CZ45" s="625">
        <v>7.8</v>
      </c>
      <c r="DA45" s="626"/>
      <c r="DB45" s="626"/>
      <c r="DC45" s="627"/>
      <c r="DD45" s="600">
        <v>139507</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547012</v>
      </c>
      <c r="CS46" s="592"/>
      <c r="CT46" s="592"/>
      <c r="CU46" s="592"/>
      <c r="CV46" s="592"/>
      <c r="CW46" s="592"/>
      <c r="CX46" s="592"/>
      <c r="CY46" s="593"/>
      <c r="CZ46" s="625">
        <v>4.8</v>
      </c>
      <c r="DA46" s="674"/>
      <c r="DB46" s="674"/>
      <c r="DC46" s="675"/>
      <c r="DD46" s="600">
        <v>376875</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29074</v>
      </c>
      <c r="CS47" s="623"/>
      <c r="CT47" s="623"/>
      <c r="CU47" s="623"/>
      <c r="CV47" s="623"/>
      <c r="CW47" s="623"/>
      <c r="CX47" s="623"/>
      <c r="CY47" s="624"/>
      <c r="CZ47" s="625">
        <v>0.3</v>
      </c>
      <c r="DA47" s="626"/>
      <c r="DB47" s="626"/>
      <c r="DC47" s="627"/>
      <c r="DD47" s="600">
        <v>6157</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324</v>
      </c>
      <c r="CS48" s="592"/>
      <c r="CT48" s="592"/>
      <c r="CU48" s="592"/>
      <c r="CV48" s="592"/>
      <c r="CW48" s="592"/>
      <c r="CX48" s="592"/>
      <c r="CY48" s="593"/>
      <c r="CZ48" s="625" t="s">
        <v>324</v>
      </c>
      <c r="DA48" s="674"/>
      <c r="DB48" s="674"/>
      <c r="DC48" s="675"/>
      <c r="DD48" s="600" t="s">
        <v>324</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11321867</v>
      </c>
      <c r="CS49" s="659"/>
      <c r="CT49" s="659"/>
      <c r="CU49" s="659"/>
      <c r="CV49" s="659"/>
      <c r="CW49" s="659"/>
      <c r="CX49" s="659"/>
      <c r="CY49" s="686"/>
      <c r="CZ49" s="687">
        <v>100</v>
      </c>
      <c r="DA49" s="688"/>
      <c r="DB49" s="688"/>
      <c r="DC49" s="689"/>
      <c r="DD49" s="690">
        <v>7882597</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4" zoomScale="55" zoomScaleNormal="55" zoomScaleSheetLayoutView="70" workbookViewId="0">
      <selection activeCell="A24" sqref="A24:AY2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11725</v>
      </c>
      <c r="R7" s="721"/>
      <c r="S7" s="721"/>
      <c r="T7" s="721"/>
      <c r="U7" s="721"/>
      <c r="V7" s="721">
        <v>11276</v>
      </c>
      <c r="W7" s="721"/>
      <c r="X7" s="721"/>
      <c r="Y7" s="721"/>
      <c r="Z7" s="721"/>
      <c r="AA7" s="721">
        <f t="shared" ref="AA7:AA9" si="0">Q7-V7</f>
        <v>449</v>
      </c>
      <c r="AB7" s="721"/>
      <c r="AC7" s="721"/>
      <c r="AD7" s="721"/>
      <c r="AE7" s="722"/>
      <c r="AF7" s="723">
        <v>449</v>
      </c>
      <c r="AG7" s="724"/>
      <c r="AH7" s="724"/>
      <c r="AI7" s="724"/>
      <c r="AJ7" s="725"/>
      <c r="AK7" s="760">
        <v>30</v>
      </c>
      <c r="AL7" s="761"/>
      <c r="AM7" s="761"/>
      <c r="AN7" s="761"/>
      <c r="AO7" s="761"/>
      <c r="AP7" s="761">
        <v>9375</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t="s">
        <v>366</v>
      </c>
      <c r="C8" s="742"/>
      <c r="D8" s="742"/>
      <c r="E8" s="742"/>
      <c r="F8" s="742"/>
      <c r="G8" s="742"/>
      <c r="H8" s="742"/>
      <c r="I8" s="742"/>
      <c r="J8" s="742"/>
      <c r="K8" s="742"/>
      <c r="L8" s="742"/>
      <c r="M8" s="742"/>
      <c r="N8" s="742"/>
      <c r="O8" s="742"/>
      <c r="P8" s="743"/>
      <c r="Q8" s="744">
        <v>47</v>
      </c>
      <c r="R8" s="745"/>
      <c r="S8" s="745"/>
      <c r="T8" s="745"/>
      <c r="U8" s="745"/>
      <c r="V8" s="745">
        <v>47</v>
      </c>
      <c r="W8" s="745"/>
      <c r="X8" s="745"/>
      <c r="Y8" s="745"/>
      <c r="Z8" s="745"/>
      <c r="AA8" s="745">
        <f>Q8-V8</f>
        <v>0</v>
      </c>
      <c r="AB8" s="745"/>
      <c r="AC8" s="745"/>
      <c r="AD8" s="745"/>
      <c r="AE8" s="746"/>
      <c r="AF8" s="747" t="s">
        <v>111</v>
      </c>
      <c r="AG8" s="748"/>
      <c r="AH8" s="748"/>
      <c r="AI8" s="748"/>
      <c r="AJ8" s="749"/>
      <c r="AK8" s="750" t="s">
        <v>543</v>
      </c>
      <c r="AL8" s="751"/>
      <c r="AM8" s="751"/>
      <c r="AN8" s="751"/>
      <c r="AO8" s="751"/>
      <c r="AP8" s="751" t="s">
        <v>542</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t="s">
        <v>367</v>
      </c>
      <c r="C9" s="742"/>
      <c r="D9" s="742"/>
      <c r="E9" s="742"/>
      <c r="F9" s="742"/>
      <c r="G9" s="742"/>
      <c r="H9" s="742"/>
      <c r="I9" s="742"/>
      <c r="J9" s="742"/>
      <c r="K9" s="742"/>
      <c r="L9" s="742"/>
      <c r="M9" s="742"/>
      <c r="N9" s="742"/>
      <c r="O9" s="742"/>
      <c r="P9" s="743"/>
      <c r="Q9" s="744">
        <v>67</v>
      </c>
      <c r="R9" s="745"/>
      <c r="S9" s="745"/>
      <c r="T9" s="745"/>
      <c r="U9" s="745"/>
      <c r="V9" s="745">
        <v>65</v>
      </c>
      <c r="W9" s="745"/>
      <c r="X9" s="745"/>
      <c r="Y9" s="745"/>
      <c r="Z9" s="745"/>
      <c r="AA9" s="745">
        <f t="shared" si="0"/>
        <v>2</v>
      </c>
      <c r="AB9" s="745"/>
      <c r="AC9" s="745"/>
      <c r="AD9" s="745"/>
      <c r="AE9" s="746"/>
      <c r="AF9" s="747">
        <v>2</v>
      </c>
      <c r="AG9" s="748"/>
      <c r="AH9" s="748"/>
      <c r="AI9" s="748"/>
      <c r="AJ9" s="749"/>
      <c r="AK9" s="750">
        <v>19</v>
      </c>
      <c r="AL9" s="751"/>
      <c r="AM9" s="751"/>
      <c r="AN9" s="751"/>
      <c r="AO9" s="751"/>
      <c r="AP9" s="751">
        <v>4</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368</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369</v>
      </c>
      <c r="B23" s="776" t="s">
        <v>370</v>
      </c>
      <c r="C23" s="777"/>
      <c r="D23" s="777"/>
      <c r="E23" s="777"/>
      <c r="F23" s="777"/>
      <c r="G23" s="777"/>
      <c r="H23" s="777"/>
      <c r="I23" s="777"/>
      <c r="J23" s="777"/>
      <c r="K23" s="777"/>
      <c r="L23" s="777"/>
      <c r="M23" s="777"/>
      <c r="N23" s="777"/>
      <c r="O23" s="777"/>
      <c r="P23" s="778"/>
      <c r="Q23" s="779">
        <v>11773</v>
      </c>
      <c r="R23" s="780"/>
      <c r="S23" s="780"/>
      <c r="T23" s="780"/>
      <c r="U23" s="780"/>
      <c r="V23" s="780">
        <v>11322</v>
      </c>
      <c r="W23" s="780"/>
      <c r="X23" s="780"/>
      <c r="Y23" s="780"/>
      <c r="Z23" s="780"/>
      <c r="AA23" s="780">
        <f t="shared" ref="AA23" si="1">Q23-V23</f>
        <v>451</v>
      </c>
      <c r="AB23" s="780"/>
      <c r="AC23" s="780"/>
      <c r="AD23" s="780"/>
      <c r="AE23" s="781"/>
      <c r="AF23" s="782">
        <v>451</v>
      </c>
      <c r="AG23" s="780"/>
      <c r="AH23" s="780"/>
      <c r="AI23" s="780"/>
      <c r="AJ23" s="783"/>
      <c r="AK23" s="784"/>
      <c r="AL23" s="785"/>
      <c r="AM23" s="785"/>
      <c r="AN23" s="785"/>
      <c r="AO23" s="785"/>
      <c r="AP23" s="780">
        <v>9379</v>
      </c>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371</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373</v>
      </c>
      <c r="R26" s="704"/>
      <c r="S26" s="704"/>
      <c r="T26" s="704"/>
      <c r="U26" s="705"/>
      <c r="V26" s="703" t="s">
        <v>374</v>
      </c>
      <c r="W26" s="704"/>
      <c r="X26" s="704"/>
      <c r="Y26" s="704"/>
      <c r="Z26" s="705"/>
      <c r="AA26" s="703" t="s">
        <v>375</v>
      </c>
      <c r="AB26" s="704"/>
      <c r="AC26" s="704"/>
      <c r="AD26" s="704"/>
      <c r="AE26" s="704"/>
      <c r="AF26" s="798" t="s">
        <v>376</v>
      </c>
      <c r="AG26" s="799"/>
      <c r="AH26" s="799"/>
      <c r="AI26" s="799"/>
      <c r="AJ26" s="800"/>
      <c r="AK26" s="704" t="s">
        <v>377</v>
      </c>
      <c r="AL26" s="704"/>
      <c r="AM26" s="704"/>
      <c r="AN26" s="704"/>
      <c r="AO26" s="705"/>
      <c r="AP26" s="703" t="s">
        <v>378</v>
      </c>
      <c r="AQ26" s="704"/>
      <c r="AR26" s="704"/>
      <c r="AS26" s="704"/>
      <c r="AT26" s="705"/>
      <c r="AU26" s="703" t="s">
        <v>379</v>
      </c>
      <c r="AV26" s="704"/>
      <c r="AW26" s="704"/>
      <c r="AX26" s="704"/>
      <c r="AY26" s="705"/>
      <c r="AZ26" s="703" t="s">
        <v>380</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381</v>
      </c>
      <c r="C28" s="718"/>
      <c r="D28" s="718"/>
      <c r="E28" s="718"/>
      <c r="F28" s="718"/>
      <c r="G28" s="718"/>
      <c r="H28" s="718"/>
      <c r="I28" s="718"/>
      <c r="J28" s="718"/>
      <c r="K28" s="718"/>
      <c r="L28" s="718"/>
      <c r="M28" s="718"/>
      <c r="N28" s="718"/>
      <c r="O28" s="718"/>
      <c r="P28" s="719"/>
      <c r="Q28" s="810">
        <v>3655</v>
      </c>
      <c r="R28" s="811"/>
      <c r="S28" s="811"/>
      <c r="T28" s="811"/>
      <c r="U28" s="811"/>
      <c r="V28" s="811">
        <v>3476</v>
      </c>
      <c r="W28" s="811"/>
      <c r="X28" s="811"/>
      <c r="Y28" s="811"/>
      <c r="Z28" s="811"/>
      <c r="AA28" s="811">
        <f>Q28-V28</f>
        <v>179</v>
      </c>
      <c r="AB28" s="811"/>
      <c r="AC28" s="811"/>
      <c r="AD28" s="811"/>
      <c r="AE28" s="812"/>
      <c r="AF28" s="813">
        <v>179</v>
      </c>
      <c r="AG28" s="811"/>
      <c r="AH28" s="811"/>
      <c r="AI28" s="811"/>
      <c r="AJ28" s="814"/>
      <c r="AK28" s="815">
        <v>297</v>
      </c>
      <c r="AL28" s="804"/>
      <c r="AM28" s="804"/>
      <c r="AN28" s="804"/>
      <c r="AO28" s="804"/>
      <c r="AP28" s="804" t="s">
        <v>482</v>
      </c>
      <c r="AQ28" s="804"/>
      <c r="AR28" s="804"/>
      <c r="AS28" s="804"/>
      <c r="AT28" s="804"/>
      <c r="AU28" s="804" t="s">
        <v>482</v>
      </c>
      <c r="AV28" s="804"/>
      <c r="AW28" s="804"/>
      <c r="AX28" s="804"/>
      <c r="AY28" s="804"/>
      <c r="AZ28" s="805" t="s">
        <v>482</v>
      </c>
      <c r="BA28" s="806"/>
      <c r="BB28" s="806"/>
      <c r="BC28" s="806"/>
      <c r="BD28" s="807"/>
      <c r="BE28" s="808"/>
      <c r="BF28" s="808"/>
      <c r="BG28" s="808"/>
      <c r="BH28" s="808"/>
      <c r="BI28" s="809"/>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382</v>
      </c>
      <c r="C29" s="742"/>
      <c r="D29" s="742"/>
      <c r="E29" s="742"/>
      <c r="F29" s="742"/>
      <c r="G29" s="742"/>
      <c r="H29" s="742"/>
      <c r="I29" s="742"/>
      <c r="J29" s="742"/>
      <c r="K29" s="742"/>
      <c r="L29" s="742"/>
      <c r="M29" s="742"/>
      <c r="N29" s="742"/>
      <c r="O29" s="742"/>
      <c r="P29" s="743"/>
      <c r="Q29" s="744">
        <v>625</v>
      </c>
      <c r="R29" s="745"/>
      <c r="S29" s="745"/>
      <c r="T29" s="745"/>
      <c r="U29" s="745"/>
      <c r="V29" s="745">
        <v>620</v>
      </c>
      <c r="W29" s="745"/>
      <c r="X29" s="745"/>
      <c r="Y29" s="745"/>
      <c r="Z29" s="745"/>
      <c r="AA29" s="746">
        <f t="shared" ref="AA29:AA37" si="2">Q29-V29</f>
        <v>5</v>
      </c>
      <c r="AB29" s="748"/>
      <c r="AC29" s="748"/>
      <c r="AD29" s="748"/>
      <c r="AE29" s="749"/>
      <c r="AF29" s="747">
        <v>5</v>
      </c>
      <c r="AG29" s="748"/>
      <c r="AH29" s="748"/>
      <c r="AI29" s="748"/>
      <c r="AJ29" s="749"/>
      <c r="AK29" s="818">
        <v>117</v>
      </c>
      <c r="AL29" s="819"/>
      <c r="AM29" s="819"/>
      <c r="AN29" s="819"/>
      <c r="AO29" s="819"/>
      <c r="AP29" s="819" t="s">
        <v>482</v>
      </c>
      <c r="AQ29" s="819"/>
      <c r="AR29" s="819"/>
      <c r="AS29" s="819"/>
      <c r="AT29" s="819"/>
      <c r="AU29" s="819" t="s">
        <v>482</v>
      </c>
      <c r="AV29" s="819"/>
      <c r="AW29" s="819"/>
      <c r="AX29" s="819"/>
      <c r="AY29" s="819"/>
      <c r="AZ29" s="820" t="s">
        <v>538</v>
      </c>
      <c r="BA29" s="820"/>
      <c r="BB29" s="820"/>
      <c r="BC29" s="820"/>
      <c r="BD29" s="820"/>
      <c r="BE29" s="816"/>
      <c r="BF29" s="816"/>
      <c r="BG29" s="816"/>
      <c r="BH29" s="816"/>
      <c r="BI29" s="817"/>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383</v>
      </c>
      <c r="C30" s="742"/>
      <c r="D30" s="742"/>
      <c r="E30" s="742"/>
      <c r="F30" s="742"/>
      <c r="G30" s="742"/>
      <c r="H30" s="742"/>
      <c r="I30" s="742"/>
      <c r="J30" s="742"/>
      <c r="K30" s="742"/>
      <c r="L30" s="742"/>
      <c r="M30" s="742"/>
      <c r="N30" s="742"/>
      <c r="O30" s="742"/>
      <c r="P30" s="743"/>
      <c r="Q30" s="744">
        <v>2537</v>
      </c>
      <c r="R30" s="745"/>
      <c r="S30" s="745"/>
      <c r="T30" s="745"/>
      <c r="U30" s="745"/>
      <c r="V30" s="745">
        <v>2476</v>
      </c>
      <c r="W30" s="745"/>
      <c r="X30" s="745"/>
      <c r="Y30" s="745"/>
      <c r="Z30" s="745"/>
      <c r="AA30" s="746">
        <f t="shared" si="2"/>
        <v>61</v>
      </c>
      <c r="AB30" s="748"/>
      <c r="AC30" s="748"/>
      <c r="AD30" s="748"/>
      <c r="AE30" s="749"/>
      <c r="AF30" s="747">
        <v>61</v>
      </c>
      <c r="AG30" s="748"/>
      <c r="AH30" s="748"/>
      <c r="AI30" s="748"/>
      <c r="AJ30" s="749"/>
      <c r="AK30" s="818">
        <v>394</v>
      </c>
      <c r="AL30" s="819"/>
      <c r="AM30" s="819"/>
      <c r="AN30" s="819"/>
      <c r="AO30" s="819"/>
      <c r="AP30" s="819" t="s">
        <v>482</v>
      </c>
      <c r="AQ30" s="819"/>
      <c r="AR30" s="819"/>
      <c r="AS30" s="819"/>
      <c r="AT30" s="819"/>
      <c r="AU30" s="819" t="s">
        <v>538</v>
      </c>
      <c r="AV30" s="819"/>
      <c r="AW30" s="819"/>
      <c r="AX30" s="819"/>
      <c r="AY30" s="819"/>
      <c r="AZ30" s="820" t="s">
        <v>538</v>
      </c>
      <c r="BA30" s="820"/>
      <c r="BB30" s="820"/>
      <c r="BC30" s="820"/>
      <c r="BD30" s="820"/>
      <c r="BE30" s="816"/>
      <c r="BF30" s="816"/>
      <c r="BG30" s="816"/>
      <c r="BH30" s="816"/>
      <c r="BI30" s="817"/>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384</v>
      </c>
      <c r="C31" s="742"/>
      <c r="D31" s="742"/>
      <c r="E31" s="742"/>
      <c r="F31" s="742"/>
      <c r="G31" s="742"/>
      <c r="H31" s="742"/>
      <c r="I31" s="742"/>
      <c r="J31" s="742"/>
      <c r="K31" s="742"/>
      <c r="L31" s="742"/>
      <c r="M31" s="742"/>
      <c r="N31" s="742"/>
      <c r="O31" s="742"/>
      <c r="P31" s="743"/>
      <c r="Q31" s="744">
        <v>23</v>
      </c>
      <c r="R31" s="745"/>
      <c r="S31" s="745"/>
      <c r="T31" s="745"/>
      <c r="U31" s="745"/>
      <c r="V31" s="745">
        <v>22</v>
      </c>
      <c r="W31" s="745"/>
      <c r="X31" s="745"/>
      <c r="Y31" s="745"/>
      <c r="Z31" s="745"/>
      <c r="AA31" s="746">
        <f t="shared" si="2"/>
        <v>1</v>
      </c>
      <c r="AB31" s="748"/>
      <c r="AC31" s="748"/>
      <c r="AD31" s="748"/>
      <c r="AE31" s="749"/>
      <c r="AF31" s="747">
        <v>2</v>
      </c>
      <c r="AG31" s="748"/>
      <c r="AH31" s="748"/>
      <c r="AI31" s="748"/>
      <c r="AJ31" s="749"/>
      <c r="AK31" s="818">
        <v>6</v>
      </c>
      <c r="AL31" s="819"/>
      <c r="AM31" s="819"/>
      <c r="AN31" s="819"/>
      <c r="AO31" s="819"/>
      <c r="AP31" s="819" t="s">
        <v>482</v>
      </c>
      <c r="AQ31" s="819"/>
      <c r="AR31" s="819"/>
      <c r="AS31" s="819"/>
      <c r="AT31" s="819"/>
      <c r="AU31" s="819" t="s">
        <v>482</v>
      </c>
      <c r="AV31" s="819"/>
      <c r="AW31" s="819"/>
      <c r="AX31" s="819"/>
      <c r="AY31" s="819"/>
      <c r="AZ31" s="820" t="s">
        <v>538</v>
      </c>
      <c r="BA31" s="820"/>
      <c r="BB31" s="820"/>
      <c r="BC31" s="820"/>
      <c r="BD31" s="820"/>
      <c r="BE31" s="816"/>
      <c r="BF31" s="816"/>
      <c r="BG31" s="816"/>
      <c r="BH31" s="816"/>
      <c r="BI31" s="817"/>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493</v>
      </c>
      <c r="R32" s="745"/>
      <c r="S32" s="745"/>
      <c r="T32" s="745"/>
      <c r="U32" s="745"/>
      <c r="V32" s="745">
        <v>45</v>
      </c>
      <c r="W32" s="745"/>
      <c r="X32" s="745"/>
      <c r="Y32" s="745"/>
      <c r="Z32" s="745"/>
      <c r="AA32" s="746">
        <f t="shared" si="2"/>
        <v>448</v>
      </c>
      <c r="AB32" s="748"/>
      <c r="AC32" s="748"/>
      <c r="AD32" s="748"/>
      <c r="AE32" s="749"/>
      <c r="AF32" s="747">
        <v>448</v>
      </c>
      <c r="AG32" s="748"/>
      <c r="AH32" s="748"/>
      <c r="AI32" s="748"/>
      <c r="AJ32" s="749"/>
      <c r="AK32" s="818">
        <v>24</v>
      </c>
      <c r="AL32" s="819"/>
      <c r="AM32" s="819"/>
      <c r="AN32" s="819"/>
      <c r="AO32" s="819"/>
      <c r="AP32" s="819">
        <v>1817</v>
      </c>
      <c r="AQ32" s="819"/>
      <c r="AR32" s="819"/>
      <c r="AS32" s="819"/>
      <c r="AT32" s="819"/>
      <c r="AU32" s="819">
        <v>5</v>
      </c>
      <c r="AV32" s="819"/>
      <c r="AW32" s="819"/>
      <c r="AX32" s="819"/>
      <c r="AY32" s="819"/>
      <c r="AZ32" s="820" t="s">
        <v>538</v>
      </c>
      <c r="BA32" s="820"/>
      <c r="BB32" s="820"/>
      <c r="BC32" s="820"/>
      <c r="BD32" s="820"/>
      <c r="BE32" s="816" t="s">
        <v>386</v>
      </c>
      <c r="BF32" s="816"/>
      <c r="BG32" s="816"/>
      <c r="BH32" s="816"/>
      <c r="BI32" s="817"/>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387</v>
      </c>
      <c r="C33" s="742"/>
      <c r="D33" s="742"/>
      <c r="E33" s="742"/>
      <c r="F33" s="742"/>
      <c r="G33" s="742"/>
      <c r="H33" s="742"/>
      <c r="I33" s="742"/>
      <c r="J33" s="742"/>
      <c r="K33" s="742"/>
      <c r="L33" s="742"/>
      <c r="M33" s="742"/>
      <c r="N33" s="742"/>
      <c r="O33" s="742"/>
      <c r="P33" s="743"/>
      <c r="Q33" s="744">
        <v>657</v>
      </c>
      <c r="R33" s="745"/>
      <c r="S33" s="745"/>
      <c r="T33" s="745"/>
      <c r="U33" s="745"/>
      <c r="V33" s="745">
        <v>132</v>
      </c>
      <c r="W33" s="745"/>
      <c r="X33" s="745"/>
      <c r="Y33" s="745"/>
      <c r="Z33" s="745"/>
      <c r="AA33" s="746">
        <f t="shared" si="2"/>
        <v>525</v>
      </c>
      <c r="AB33" s="748"/>
      <c r="AC33" s="748"/>
      <c r="AD33" s="748"/>
      <c r="AE33" s="749"/>
      <c r="AF33" s="747">
        <v>525</v>
      </c>
      <c r="AG33" s="748"/>
      <c r="AH33" s="748"/>
      <c r="AI33" s="748"/>
      <c r="AJ33" s="749"/>
      <c r="AK33" s="818">
        <v>255</v>
      </c>
      <c r="AL33" s="819"/>
      <c r="AM33" s="819"/>
      <c r="AN33" s="819"/>
      <c r="AO33" s="819"/>
      <c r="AP33" s="819">
        <v>2847</v>
      </c>
      <c r="AQ33" s="819"/>
      <c r="AR33" s="819"/>
      <c r="AS33" s="819"/>
      <c r="AT33" s="819"/>
      <c r="AU33" s="819">
        <v>1865</v>
      </c>
      <c r="AV33" s="819"/>
      <c r="AW33" s="819"/>
      <c r="AX33" s="819"/>
      <c r="AY33" s="819"/>
      <c r="AZ33" s="820" t="s">
        <v>538</v>
      </c>
      <c r="BA33" s="820"/>
      <c r="BB33" s="820"/>
      <c r="BC33" s="820"/>
      <c r="BD33" s="820"/>
      <c r="BE33" s="816" t="s">
        <v>386</v>
      </c>
      <c r="BF33" s="816"/>
      <c r="BG33" s="816"/>
      <c r="BH33" s="816"/>
      <c r="BI33" s="817"/>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388</v>
      </c>
      <c r="C34" s="742"/>
      <c r="D34" s="742"/>
      <c r="E34" s="742"/>
      <c r="F34" s="742"/>
      <c r="G34" s="742"/>
      <c r="H34" s="742"/>
      <c r="I34" s="742"/>
      <c r="J34" s="742"/>
      <c r="K34" s="742"/>
      <c r="L34" s="742"/>
      <c r="M34" s="742"/>
      <c r="N34" s="742"/>
      <c r="O34" s="742"/>
      <c r="P34" s="743"/>
      <c r="Q34" s="744">
        <v>154</v>
      </c>
      <c r="R34" s="745"/>
      <c r="S34" s="745"/>
      <c r="T34" s="745"/>
      <c r="U34" s="745"/>
      <c r="V34" s="745">
        <v>153</v>
      </c>
      <c r="W34" s="745"/>
      <c r="X34" s="745"/>
      <c r="Y34" s="745"/>
      <c r="Z34" s="745"/>
      <c r="AA34" s="746">
        <f t="shared" si="2"/>
        <v>1</v>
      </c>
      <c r="AB34" s="748"/>
      <c r="AC34" s="748"/>
      <c r="AD34" s="748"/>
      <c r="AE34" s="749"/>
      <c r="AF34" s="747">
        <v>1</v>
      </c>
      <c r="AG34" s="748"/>
      <c r="AH34" s="748"/>
      <c r="AI34" s="748"/>
      <c r="AJ34" s="749"/>
      <c r="AK34" s="818">
        <v>79</v>
      </c>
      <c r="AL34" s="819"/>
      <c r="AM34" s="819"/>
      <c r="AN34" s="819"/>
      <c r="AO34" s="819"/>
      <c r="AP34" s="819">
        <v>481</v>
      </c>
      <c r="AQ34" s="819"/>
      <c r="AR34" s="819"/>
      <c r="AS34" s="819"/>
      <c r="AT34" s="819"/>
      <c r="AU34" s="819">
        <v>255</v>
      </c>
      <c r="AV34" s="819"/>
      <c r="AW34" s="819"/>
      <c r="AX34" s="819"/>
      <c r="AY34" s="819"/>
      <c r="AZ34" s="820" t="s">
        <v>538</v>
      </c>
      <c r="BA34" s="820"/>
      <c r="BB34" s="820"/>
      <c r="BC34" s="820"/>
      <c r="BD34" s="820"/>
      <c r="BE34" s="816" t="s">
        <v>389</v>
      </c>
      <c r="BF34" s="816"/>
      <c r="BG34" s="816"/>
      <c r="BH34" s="816"/>
      <c r="BI34" s="817"/>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390</v>
      </c>
      <c r="C35" s="742"/>
      <c r="D35" s="742"/>
      <c r="E35" s="742"/>
      <c r="F35" s="742"/>
      <c r="G35" s="742"/>
      <c r="H35" s="742"/>
      <c r="I35" s="742"/>
      <c r="J35" s="742"/>
      <c r="K35" s="742"/>
      <c r="L35" s="742"/>
      <c r="M35" s="742"/>
      <c r="N35" s="742"/>
      <c r="O35" s="742"/>
      <c r="P35" s="743"/>
      <c r="Q35" s="744">
        <v>39</v>
      </c>
      <c r="R35" s="745"/>
      <c r="S35" s="745"/>
      <c r="T35" s="745"/>
      <c r="U35" s="745"/>
      <c r="V35" s="745">
        <v>39</v>
      </c>
      <c r="W35" s="745"/>
      <c r="X35" s="745"/>
      <c r="Y35" s="745"/>
      <c r="Z35" s="745"/>
      <c r="AA35" s="746">
        <f t="shared" si="2"/>
        <v>0</v>
      </c>
      <c r="AB35" s="748"/>
      <c r="AC35" s="748"/>
      <c r="AD35" s="748"/>
      <c r="AE35" s="749"/>
      <c r="AF35" s="747">
        <v>1</v>
      </c>
      <c r="AG35" s="748"/>
      <c r="AH35" s="748"/>
      <c r="AI35" s="748"/>
      <c r="AJ35" s="749"/>
      <c r="AK35" s="818">
        <v>33</v>
      </c>
      <c r="AL35" s="819"/>
      <c r="AM35" s="819"/>
      <c r="AN35" s="819"/>
      <c r="AO35" s="819"/>
      <c r="AP35" s="819">
        <v>227</v>
      </c>
      <c r="AQ35" s="819"/>
      <c r="AR35" s="819"/>
      <c r="AS35" s="819"/>
      <c r="AT35" s="819"/>
      <c r="AU35" s="819">
        <v>227</v>
      </c>
      <c r="AV35" s="819"/>
      <c r="AW35" s="819"/>
      <c r="AX35" s="819"/>
      <c r="AY35" s="819"/>
      <c r="AZ35" s="820" t="s">
        <v>538</v>
      </c>
      <c r="BA35" s="820"/>
      <c r="BB35" s="820"/>
      <c r="BC35" s="820"/>
      <c r="BD35" s="820"/>
      <c r="BE35" s="816" t="s">
        <v>389</v>
      </c>
      <c r="BF35" s="816"/>
      <c r="BG35" s="816"/>
      <c r="BH35" s="816"/>
      <c r="BI35" s="817"/>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391</v>
      </c>
      <c r="C36" s="742"/>
      <c r="D36" s="742"/>
      <c r="E36" s="742"/>
      <c r="F36" s="742"/>
      <c r="G36" s="742"/>
      <c r="H36" s="742"/>
      <c r="I36" s="742"/>
      <c r="J36" s="742"/>
      <c r="K36" s="742"/>
      <c r="L36" s="742"/>
      <c r="M36" s="742"/>
      <c r="N36" s="742"/>
      <c r="O36" s="742"/>
      <c r="P36" s="743"/>
      <c r="Q36" s="744">
        <v>181</v>
      </c>
      <c r="R36" s="745"/>
      <c r="S36" s="745"/>
      <c r="T36" s="745"/>
      <c r="U36" s="745"/>
      <c r="V36" s="745">
        <v>219</v>
      </c>
      <c r="W36" s="745"/>
      <c r="X36" s="745"/>
      <c r="Y36" s="745"/>
      <c r="Z36" s="745"/>
      <c r="AA36" s="746">
        <f t="shared" si="2"/>
        <v>-38</v>
      </c>
      <c r="AB36" s="748"/>
      <c r="AC36" s="748"/>
      <c r="AD36" s="748"/>
      <c r="AE36" s="749"/>
      <c r="AF36" s="747">
        <v>-38</v>
      </c>
      <c r="AG36" s="748"/>
      <c r="AH36" s="748"/>
      <c r="AI36" s="748"/>
      <c r="AJ36" s="749"/>
      <c r="AK36" s="818">
        <v>55</v>
      </c>
      <c r="AL36" s="819"/>
      <c r="AM36" s="819"/>
      <c r="AN36" s="819"/>
      <c r="AO36" s="819"/>
      <c r="AP36" s="819">
        <v>878</v>
      </c>
      <c r="AQ36" s="819"/>
      <c r="AR36" s="819"/>
      <c r="AS36" s="819"/>
      <c r="AT36" s="819"/>
      <c r="AU36" s="819">
        <v>878</v>
      </c>
      <c r="AV36" s="819"/>
      <c r="AW36" s="819"/>
      <c r="AX36" s="819"/>
      <c r="AY36" s="819"/>
      <c r="AZ36" s="820">
        <v>38</v>
      </c>
      <c r="BA36" s="820"/>
      <c r="BB36" s="820"/>
      <c r="BC36" s="820"/>
      <c r="BD36" s="820"/>
      <c r="BE36" s="816" t="s">
        <v>389</v>
      </c>
      <c r="BF36" s="816"/>
      <c r="BG36" s="816"/>
      <c r="BH36" s="816"/>
      <c r="BI36" s="817"/>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t="s">
        <v>392</v>
      </c>
      <c r="C37" s="742"/>
      <c r="D37" s="742"/>
      <c r="E37" s="742"/>
      <c r="F37" s="742"/>
      <c r="G37" s="742"/>
      <c r="H37" s="742"/>
      <c r="I37" s="742"/>
      <c r="J37" s="742"/>
      <c r="K37" s="742"/>
      <c r="L37" s="742"/>
      <c r="M37" s="742"/>
      <c r="N37" s="742"/>
      <c r="O37" s="742"/>
      <c r="P37" s="743"/>
      <c r="Q37" s="744">
        <v>2</v>
      </c>
      <c r="R37" s="745"/>
      <c r="S37" s="745"/>
      <c r="T37" s="745"/>
      <c r="U37" s="745"/>
      <c r="V37" s="745">
        <v>2</v>
      </c>
      <c r="W37" s="745"/>
      <c r="X37" s="745"/>
      <c r="Y37" s="745"/>
      <c r="Z37" s="745"/>
      <c r="AA37" s="746">
        <f t="shared" si="2"/>
        <v>0</v>
      </c>
      <c r="AB37" s="748"/>
      <c r="AC37" s="748"/>
      <c r="AD37" s="748"/>
      <c r="AE37" s="749"/>
      <c r="AF37" s="747">
        <v>0</v>
      </c>
      <c r="AG37" s="748"/>
      <c r="AH37" s="748"/>
      <c r="AI37" s="748"/>
      <c r="AJ37" s="749"/>
      <c r="AK37" s="818">
        <v>2</v>
      </c>
      <c r="AL37" s="819"/>
      <c r="AM37" s="819"/>
      <c r="AN37" s="819"/>
      <c r="AO37" s="819"/>
      <c r="AP37" s="819">
        <v>13</v>
      </c>
      <c r="AQ37" s="819"/>
      <c r="AR37" s="819"/>
      <c r="AS37" s="819"/>
      <c r="AT37" s="819"/>
      <c r="AU37" s="819">
        <v>13</v>
      </c>
      <c r="AV37" s="819"/>
      <c r="AW37" s="819"/>
      <c r="AX37" s="819"/>
      <c r="AY37" s="819"/>
      <c r="AZ37" s="820" t="s">
        <v>538</v>
      </c>
      <c r="BA37" s="820"/>
      <c r="BB37" s="820"/>
      <c r="BC37" s="820"/>
      <c r="BD37" s="820"/>
      <c r="BE37" s="816" t="s">
        <v>389</v>
      </c>
      <c r="BF37" s="816"/>
      <c r="BG37" s="816"/>
      <c r="BH37" s="816"/>
      <c r="BI37" s="817"/>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21"/>
      <c r="R50" s="822"/>
      <c r="S50" s="822"/>
      <c r="T50" s="822"/>
      <c r="U50" s="822"/>
      <c r="V50" s="822"/>
      <c r="W50" s="822"/>
      <c r="X50" s="822"/>
      <c r="Y50" s="822"/>
      <c r="Z50" s="822"/>
      <c r="AA50" s="822"/>
      <c r="AB50" s="822"/>
      <c r="AC50" s="822"/>
      <c r="AD50" s="822"/>
      <c r="AE50" s="823"/>
      <c r="AF50" s="747"/>
      <c r="AG50" s="748"/>
      <c r="AH50" s="748"/>
      <c r="AI50" s="748"/>
      <c r="AJ50" s="749"/>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21"/>
      <c r="R51" s="822"/>
      <c r="S51" s="822"/>
      <c r="T51" s="822"/>
      <c r="U51" s="822"/>
      <c r="V51" s="822"/>
      <c r="W51" s="822"/>
      <c r="X51" s="822"/>
      <c r="Y51" s="822"/>
      <c r="Z51" s="822"/>
      <c r="AA51" s="822"/>
      <c r="AB51" s="822"/>
      <c r="AC51" s="822"/>
      <c r="AD51" s="822"/>
      <c r="AE51" s="823"/>
      <c r="AF51" s="747"/>
      <c r="AG51" s="748"/>
      <c r="AH51" s="748"/>
      <c r="AI51" s="748"/>
      <c r="AJ51" s="749"/>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21"/>
      <c r="R52" s="822"/>
      <c r="S52" s="822"/>
      <c r="T52" s="822"/>
      <c r="U52" s="822"/>
      <c r="V52" s="822"/>
      <c r="W52" s="822"/>
      <c r="X52" s="822"/>
      <c r="Y52" s="822"/>
      <c r="Z52" s="822"/>
      <c r="AA52" s="822"/>
      <c r="AB52" s="822"/>
      <c r="AC52" s="822"/>
      <c r="AD52" s="822"/>
      <c r="AE52" s="823"/>
      <c r="AF52" s="747"/>
      <c r="AG52" s="748"/>
      <c r="AH52" s="748"/>
      <c r="AI52" s="748"/>
      <c r="AJ52" s="749"/>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21"/>
      <c r="R53" s="822"/>
      <c r="S53" s="822"/>
      <c r="T53" s="822"/>
      <c r="U53" s="822"/>
      <c r="V53" s="822"/>
      <c r="W53" s="822"/>
      <c r="X53" s="822"/>
      <c r="Y53" s="822"/>
      <c r="Z53" s="822"/>
      <c r="AA53" s="822"/>
      <c r="AB53" s="822"/>
      <c r="AC53" s="822"/>
      <c r="AD53" s="822"/>
      <c r="AE53" s="823"/>
      <c r="AF53" s="747"/>
      <c r="AG53" s="748"/>
      <c r="AH53" s="748"/>
      <c r="AI53" s="748"/>
      <c r="AJ53" s="749"/>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21"/>
      <c r="R54" s="822"/>
      <c r="S54" s="822"/>
      <c r="T54" s="822"/>
      <c r="U54" s="822"/>
      <c r="V54" s="822"/>
      <c r="W54" s="822"/>
      <c r="X54" s="822"/>
      <c r="Y54" s="822"/>
      <c r="Z54" s="822"/>
      <c r="AA54" s="822"/>
      <c r="AB54" s="822"/>
      <c r="AC54" s="822"/>
      <c r="AD54" s="822"/>
      <c r="AE54" s="823"/>
      <c r="AF54" s="747"/>
      <c r="AG54" s="748"/>
      <c r="AH54" s="748"/>
      <c r="AI54" s="748"/>
      <c r="AJ54" s="749"/>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21"/>
      <c r="R55" s="822"/>
      <c r="S55" s="822"/>
      <c r="T55" s="822"/>
      <c r="U55" s="822"/>
      <c r="V55" s="822"/>
      <c r="W55" s="822"/>
      <c r="X55" s="822"/>
      <c r="Y55" s="822"/>
      <c r="Z55" s="822"/>
      <c r="AA55" s="822"/>
      <c r="AB55" s="822"/>
      <c r="AC55" s="822"/>
      <c r="AD55" s="822"/>
      <c r="AE55" s="823"/>
      <c r="AF55" s="747"/>
      <c r="AG55" s="748"/>
      <c r="AH55" s="748"/>
      <c r="AI55" s="748"/>
      <c r="AJ55" s="749"/>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21"/>
      <c r="R56" s="822"/>
      <c r="S56" s="822"/>
      <c r="T56" s="822"/>
      <c r="U56" s="822"/>
      <c r="V56" s="822"/>
      <c r="W56" s="822"/>
      <c r="X56" s="822"/>
      <c r="Y56" s="822"/>
      <c r="Z56" s="822"/>
      <c r="AA56" s="822"/>
      <c r="AB56" s="822"/>
      <c r="AC56" s="822"/>
      <c r="AD56" s="822"/>
      <c r="AE56" s="823"/>
      <c r="AF56" s="747"/>
      <c r="AG56" s="748"/>
      <c r="AH56" s="748"/>
      <c r="AI56" s="748"/>
      <c r="AJ56" s="749"/>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21"/>
      <c r="R57" s="822"/>
      <c r="S57" s="822"/>
      <c r="T57" s="822"/>
      <c r="U57" s="822"/>
      <c r="V57" s="822"/>
      <c r="W57" s="822"/>
      <c r="X57" s="822"/>
      <c r="Y57" s="822"/>
      <c r="Z57" s="822"/>
      <c r="AA57" s="822"/>
      <c r="AB57" s="822"/>
      <c r="AC57" s="822"/>
      <c r="AD57" s="822"/>
      <c r="AE57" s="823"/>
      <c r="AF57" s="747"/>
      <c r="AG57" s="748"/>
      <c r="AH57" s="748"/>
      <c r="AI57" s="748"/>
      <c r="AJ57" s="749"/>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21"/>
      <c r="R58" s="822"/>
      <c r="S58" s="822"/>
      <c r="T58" s="822"/>
      <c r="U58" s="822"/>
      <c r="V58" s="822"/>
      <c r="W58" s="822"/>
      <c r="X58" s="822"/>
      <c r="Y58" s="822"/>
      <c r="Z58" s="822"/>
      <c r="AA58" s="822"/>
      <c r="AB58" s="822"/>
      <c r="AC58" s="822"/>
      <c r="AD58" s="822"/>
      <c r="AE58" s="823"/>
      <c r="AF58" s="747"/>
      <c r="AG58" s="748"/>
      <c r="AH58" s="748"/>
      <c r="AI58" s="748"/>
      <c r="AJ58" s="749"/>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21"/>
      <c r="R59" s="822"/>
      <c r="S59" s="822"/>
      <c r="T59" s="822"/>
      <c r="U59" s="822"/>
      <c r="V59" s="822"/>
      <c r="W59" s="822"/>
      <c r="X59" s="822"/>
      <c r="Y59" s="822"/>
      <c r="Z59" s="822"/>
      <c r="AA59" s="822"/>
      <c r="AB59" s="822"/>
      <c r="AC59" s="822"/>
      <c r="AD59" s="822"/>
      <c r="AE59" s="823"/>
      <c r="AF59" s="747"/>
      <c r="AG59" s="748"/>
      <c r="AH59" s="748"/>
      <c r="AI59" s="748"/>
      <c r="AJ59" s="749"/>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21"/>
      <c r="R60" s="822"/>
      <c r="S60" s="822"/>
      <c r="T60" s="822"/>
      <c r="U60" s="822"/>
      <c r="V60" s="822"/>
      <c r="W60" s="822"/>
      <c r="X60" s="822"/>
      <c r="Y60" s="822"/>
      <c r="Z60" s="822"/>
      <c r="AA60" s="822"/>
      <c r="AB60" s="822"/>
      <c r="AC60" s="822"/>
      <c r="AD60" s="822"/>
      <c r="AE60" s="823"/>
      <c r="AF60" s="747"/>
      <c r="AG60" s="748"/>
      <c r="AH60" s="748"/>
      <c r="AI60" s="748"/>
      <c r="AJ60" s="749"/>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21"/>
      <c r="R61" s="822"/>
      <c r="S61" s="822"/>
      <c r="T61" s="822"/>
      <c r="U61" s="822"/>
      <c r="V61" s="822"/>
      <c r="W61" s="822"/>
      <c r="X61" s="822"/>
      <c r="Y61" s="822"/>
      <c r="Z61" s="822"/>
      <c r="AA61" s="822"/>
      <c r="AB61" s="822"/>
      <c r="AC61" s="822"/>
      <c r="AD61" s="822"/>
      <c r="AE61" s="823"/>
      <c r="AF61" s="747"/>
      <c r="AG61" s="748"/>
      <c r="AH61" s="748"/>
      <c r="AI61" s="748"/>
      <c r="AJ61" s="749"/>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21"/>
      <c r="R62" s="822"/>
      <c r="S62" s="822"/>
      <c r="T62" s="822"/>
      <c r="U62" s="822"/>
      <c r="V62" s="822"/>
      <c r="W62" s="822"/>
      <c r="X62" s="822"/>
      <c r="Y62" s="822"/>
      <c r="Z62" s="822"/>
      <c r="AA62" s="822"/>
      <c r="AB62" s="822"/>
      <c r="AC62" s="822"/>
      <c r="AD62" s="822"/>
      <c r="AE62" s="823"/>
      <c r="AF62" s="747"/>
      <c r="AG62" s="748"/>
      <c r="AH62" s="748"/>
      <c r="AI62" s="748"/>
      <c r="AJ62" s="749"/>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393</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369</v>
      </c>
      <c r="B63" s="776" t="s">
        <v>394</v>
      </c>
      <c r="C63" s="777"/>
      <c r="D63" s="777"/>
      <c r="E63" s="777"/>
      <c r="F63" s="777"/>
      <c r="G63" s="777"/>
      <c r="H63" s="777"/>
      <c r="I63" s="777"/>
      <c r="J63" s="777"/>
      <c r="K63" s="777"/>
      <c r="L63" s="777"/>
      <c r="M63" s="777"/>
      <c r="N63" s="777"/>
      <c r="O63" s="777"/>
      <c r="P63" s="778"/>
      <c r="Q63" s="826"/>
      <c r="R63" s="827"/>
      <c r="S63" s="827"/>
      <c r="T63" s="827"/>
      <c r="U63" s="827"/>
      <c r="V63" s="827"/>
      <c r="W63" s="827"/>
      <c r="X63" s="827"/>
      <c r="Y63" s="827"/>
      <c r="Z63" s="827"/>
      <c r="AA63" s="827"/>
      <c r="AB63" s="827"/>
      <c r="AC63" s="827"/>
      <c r="AD63" s="827"/>
      <c r="AE63" s="828"/>
      <c r="AF63" s="829">
        <v>1182</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111</v>
      </c>
      <c r="BK63" s="838"/>
      <c r="BL63" s="838"/>
      <c r="BM63" s="838"/>
      <c r="BN63" s="839"/>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396</v>
      </c>
      <c r="B66" s="727"/>
      <c r="C66" s="727"/>
      <c r="D66" s="727"/>
      <c r="E66" s="727"/>
      <c r="F66" s="727"/>
      <c r="G66" s="727"/>
      <c r="H66" s="727"/>
      <c r="I66" s="727"/>
      <c r="J66" s="727"/>
      <c r="K66" s="727"/>
      <c r="L66" s="727"/>
      <c r="M66" s="727"/>
      <c r="N66" s="727"/>
      <c r="O66" s="727"/>
      <c r="P66" s="728"/>
      <c r="Q66" s="703" t="s">
        <v>373</v>
      </c>
      <c r="R66" s="704"/>
      <c r="S66" s="704"/>
      <c r="T66" s="704"/>
      <c r="U66" s="705"/>
      <c r="V66" s="703" t="s">
        <v>374</v>
      </c>
      <c r="W66" s="704"/>
      <c r="X66" s="704"/>
      <c r="Y66" s="704"/>
      <c r="Z66" s="705"/>
      <c r="AA66" s="703" t="s">
        <v>375</v>
      </c>
      <c r="AB66" s="704"/>
      <c r="AC66" s="704"/>
      <c r="AD66" s="704"/>
      <c r="AE66" s="705"/>
      <c r="AF66" s="840" t="s">
        <v>376</v>
      </c>
      <c r="AG66" s="799"/>
      <c r="AH66" s="799"/>
      <c r="AI66" s="799"/>
      <c r="AJ66" s="841"/>
      <c r="AK66" s="703" t="s">
        <v>377</v>
      </c>
      <c r="AL66" s="727"/>
      <c r="AM66" s="727"/>
      <c r="AN66" s="727"/>
      <c r="AO66" s="728"/>
      <c r="AP66" s="703" t="s">
        <v>378</v>
      </c>
      <c r="AQ66" s="704"/>
      <c r="AR66" s="704"/>
      <c r="AS66" s="704"/>
      <c r="AT66" s="705"/>
      <c r="AU66" s="703" t="s">
        <v>397</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2"/>
      <c r="AG67" s="802"/>
      <c r="AH67" s="802"/>
      <c r="AI67" s="802"/>
      <c r="AJ67" s="843"/>
      <c r="AK67" s="844"/>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539</v>
      </c>
      <c r="C68" s="858"/>
      <c r="D68" s="858"/>
      <c r="E68" s="858"/>
      <c r="F68" s="858"/>
      <c r="G68" s="858"/>
      <c r="H68" s="858"/>
      <c r="I68" s="858"/>
      <c r="J68" s="858"/>
      <c r="K68" s="858"/>
      <c r="L68" s="858"/>
      <c r="M68" s="858"/>
      <c r="N68" s="858"/>
      <c r="O68" s="858"/>
      <c r="P68" s="859"/>
      <c r="Q68" s="860">
        <v>258</v>
      </c>
      <c r="R68" s="854"/>
      <c r="S68" s="854"/>
      <c r="T68" s="854"/>
      <c r="U68" s="854"/>
      <c r="V68" s="854">
        <v>242</v>
      </c>
      <c r="W68" s="854"/>
      <c r="X68" s="854"/>
      <c r="Y68" s="854"/>
      <c r="Z68" s="854"/>
      <c r="AA68" s="854">
        <v>16</v>
      </c>
      <c r="AB68" s="854"/>
      <c r="AC68" s="854"/>
      <c r="AD68" s="854"/>
      <c r="AE68" s="854"/>
      <c r="AF68" s="854">
        <v>16</v>
      </c>
      <c r="AG68" s="854"/>
      <c r="AH68" s="854"/>
      <c r="AI68" s="854"/>
      <c r="AJ68" s="854"/>
      <c r="AK68" s="854"/>
      <c r="AL68" s="854"/>
      <c r="AM68" s="854"/>
      <c r="AN68" s="854"/>
      <c r="AO68" s="854"/>
      <c r="AP68" s="854">
        <v>267</v>
      </c>
      <c r="AQ68" s="854"/>
      <c r="AR68" s="854"/>
      <c r="AS68" s="854"/>
      <c r="AT68" s="854"/>
      <c r="AU68" s="854"/>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540</v>
      </c>
      <c r="C69" s="862"/>
      <c r="D69" s="862"/>
      <c r="E69" s="862"/>
      <c r="F69" s="862"/>
      <c r="G69" s="862"/>
      <c r="H69" s="862"/>
      <c r="I69" s="862"/>
      <c r="J69" s="862"/>
      <c r="K69" s="862"/>
      <c r="L69" s="862"/>
      <c r="M69" s="862"/>
      <c r="N69" s="862"/>
      <c r="O69" s="862"/>
      <c r="P69" s="863"/>
      <c r="Q69" s="864">
        <v>181</v>
      </c>
      <c r="R69" s="819"/>
      <c r="S69" s="819"/>
      <c r="T69" s="819"/>
      <c r="U69" s="819"/>
      <c r="V69" s="819">
        <v>178</v>
      </c>
      <c r="W69" s="819"/>
      <c r="X69" s="819"/>
      <c r="Y69" s="819"/>
      <c r="Z69" s="819"/>
      <c r="AA69" s="819">
        <v>3</v>
      </c>
      <c r="AB69" s="819"/>
      <c r="AC69" s="819"/>
      <c r="AD69" s="819"/>
      <c r="AE69" s="819"/>
      <c r="AF69" s="819">
        <v>3</v>
      </c>
      <c r="AG69" s="819"/>
      <c r="AH69" s="819"/>
      <c r="AI69" s="819"/>
      <c r="AJ69" s="819"/>
      <c r="AK69" s="819">
        <v>4</v>
      </c>
      <c r="AL69" s="819"/>
      <c r="AM69" s="819"/>
      <c r="AN69" s="819"/>
      <c r="AO69" s="819"/>
      <c r="AP69" s="819" t="s">
        <v>542</v>
      </c>
      <c r="AQ69" s="819"/>
      <c r="AR69" s="819"/>
      <c r="AS69" s="819"/>
      <c r="AT69" s="819"/>
      <c r="AU69" s="819"/>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541</v>
      </c>
      <c r="C70" s="862"/>
      <c r="D70" s="862"/>
      <c r="E70" s="862"/>
      <c r="F70" s="862"/>
      <c r="G70" s="862"/>
      <c r="H70" s="862"/>
      <c r="I70" s="862"/>
      <c r="J70" s="862"/>
      <c r="K70" s="862"/>
      <c r="L70" s="862"/>
      <c r="M70" s="862"/>
      <c r="N70" s="862"/>
      <c r="O70" s="862"/>
      <c r="P70" s="863"/>
      <c r="Q70" s="864">
        <v>150784</v>
      </c>
      <c r="R70" s="819"/>
      <c r="S70" s="819"/>
      <c r="T70" s="819"/>
      <c r="U70" s="819"/>
      <c r="V70" s="819">
        <v>145841</v>
      </c>
      <c r="W70" s="819"/>
      <c r="X70" s="819"/>
      <c r="Y70" s="819"/>
      <c r="Z70" s="819"/>
      <c r="AA70" s="819">
        <v>4943</v>
      </c>
      <c r="AB70" s="819"/>
      <c r="AC70" s="819"/>
      <c r="AD70" s="819"/>
      <c r="AE70" s="819"/>
      <c r="AF70" s="819">
        <v>4943</v>
      </c>
      <c r="AG70" s="819"/>
      <c r="AH70" s="819"/>
      <c r="AI70" s="819"/>
      <c r="AJ70" s="819"/>
      <c r="AK70" s="819">
        <v>1036</v>
      </c>
      <c r="AL70" s="819"/>
      <c r="AM70" s="819"/>
      <c r="AN70" s="819"/>
      <c r="AO70" s="819"/>
      <c r="AP70" s="819" t="s">
        <v>542</v>
      </c>
      <c r="AQ70" s="819"/>
      <c r="AR70" s="819"/>
      <c r="AS70" s="819"/>
      <c r="AT70" s="819"/>
      <c r="AU70" s="819"/>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c r="C71" s="862"/>
      <c r="D71" s="862"/>
      <c r="E71" s="862"/>
      <c r="F71" s="862"/>
      <c r="G71" s="862"/>
      <c r="H71" s="862"/>
      <c r="I71" s="862"/>
      <c r="J71" s="862"/>
      <c r="K71" s="862"/>
      <c r="L71" s="862"/>
      <c r="M71" s="862"/>
      <c r="N71" s="862"/>
      <c r="O71" s="862"/>
      <c r="P71" s="863"/>
      <c r="Q71" s="864"/>
      <c r="R71" s="819"/>
      <c r="S71" s="819"/>
      <c r="T71" s="819"/>
      <c r="U71" s="819"/>
      <c r="V71" s="819"/>
      <c r="W71" s="819"/>
      <c r="X71" s="819"/>
      <c r="Y71" s="819"/>
      <c r="Z71" s="819"/>
      <c r="AA71" s="819"/>
      <c r="AB71" s="819"/>
      <c r="AC71" s="819"/>
      <c r="AD71" s="819"/>
      <c r="AE71" s="819"/>
      <c r="AF71" s="819"/>
      <c r="AG71" s="819"/>
      <c r="AH71" s="819"/>
      <c r="AI71" s="819"/>
      <c r="AJ71" s="819"/>
      <c r="AK71" s="819"/>
      <c r="AL71" s="819"/>
      <c r="AM71" s="819"/>
      <c r="AN71" s="819"/>
      <c r="AO71" s="819"/>
      <c r="AP71" s="819"/>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c r="C72" s="862"/>
      <c r="D72" s="862"/>
      <c r="E72" s="862"/>
      <c r="F72" s="862"/>
      <c r="G72" s="862"/>
      <c r="H72" s="862"/>
      <c r="I72" s="862"/>
      <c r="J72" s="862"/>
      <c r="K72" s="862"/>
      <c r="L72" s="862"/>
      <c r="M72" s="862"/>
      <c r="N72" s="862"/>
      <c r="O72" s="862"/>
      <c r="P72" s="863"/>
      <c r="Q72" s="864"/>
      <c r="R72" s="819"/>
      <c r="S72" s="819"/>
      <c r="T72" s="819"/>
      <c r="U72" s="819"/>
      <c r="V72" s="819"/>
      <c r="W72" s="819"/>
      <c r="X72" s="819"/>
      <c r="Y72" s="819"/>
      <c r="Z72" s="819"/>
      <c r="AA72" s="819"/>
      <c r="AB72" s="819"/>
      <c r="AC72" s="819"/>
      <c r="AD72" s="819"/>
      <c r="AE72" s="819"/>
      <c r="AF72" s="819"/>
      <c r="AG72" s="819"/>
      <c r="AH72" s="819"/>
      <c r="AI72" s="819"/>
      <c r="AJ72" s="819"/>
      <c r="AK72" s="819"/>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c r="C73" s="862"/>
      <c r="D73" s="862"/>
      <c r="E73" s="862"/>
      <c r="F73" s="862"/>
      <c r="G73" s="862"/>
      <c r="H73" s="862"/>
      <c r="I73" s="862"/>
      <c r="J73" s="862"/>
      <c r="K73" s="862"/>
      <c r="L73" s="862"/>
      <c r="M73" s="862"/>
      <c r="N73" s="862"/>
      <c r="O73" s="862"/>
      <c r="P73" s="863"/>
      <c r="Q73" s="864"/>
      <c r="R73" s="819"/>
      <c r="S73" s="819"/>
      <c r="T73" s="819"/>
      <c r="U73" s="819"/>
      <c r="V73" s="819"/>
      <c r="W73" s="819"/>
      <c r="X73" s="819"/>
      <c r="Y73" s="819"/>
      <c r="Z73" s="819"/>
      <c r="AA73" s="819"/>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369</v>
      </c>
      <c r="B88" s="776" t="s">
        <v>398</v>
      </c>
      <c r="C88" s="777"/>
      <c r="D88" s="777"/>
      <c r="E88" s="777"/>
      <c r="F88" s="777"/>
      <c r="G88" s="777"/>
      <c r="H88" s="777"/>
      <c r="I88" s="777"/>
      <c r="J88" s="777"/>
      <c r="K88" s="777"/>
      <c r="L88" s="777"/>
      <c r="M88" s="777"/>
      <c r="N88" s="777"/>
      <c r="O88" s="777"/>
      <c r="P88" s="778"/>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6" t="s">
        <v>399</v>
      </c>
      <c r="BS102" s="777"/>
      <c r="BT102" s="777"/>
      <c r="BU102" s="777"/>
      <c r="BV102" s="777"/>
      <c r="BW102" s="777"/>
      <c r="BX102" s="777"/>
      <c r="BY102" s="777"/>
      <c r="BZ102" s="777"/>
      <c r="CA102" s="777"/>
      <c r="CB102" s="777"/>
      <c r="CC102" s="777"/>
      <c r="CD102" s="777"/>
      <c r="CE102" s="777"/>
      <c r="CF102" s="777"/>
      <c r="CG102" s="778"/>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400</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401</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404</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405</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406</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407</v>
      </c>
      <c r="AB109" s="883"/>
      <c r="AC109" s="883"/>
      <c r="AD109" s="883"/>
      <c r="AE109" s="884"/>
      <c r="AF109" s="882" t="s">
        <v>286</v>
      </c>
      <c r="AG109" s="883"/>
      <c r="AH109" s="883"/>
      <c r="AI109" s="883"/>
      <c r="AJ109" s="884"/>
      <c r="AK109" s="882" t="s">
        <v>285</v>
      </c>
      <c r="AL109" s="883"/>
      <c r="AM109" s="883"/>
      <c r="AN109" s="883"/>
      <c r="AO109" s="884"/>
      <c r="AP109" s="882" t="s">
        <v>408</v>
      </c>
      <c r="AQ109" s="883"/>
      <c r="AR109" s="883"/>
      <c r="AS109" s="883"/>
      <c r="AT109" s="885"/>
      <c r="AU109" s="904" t="s">
        <v>406</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407</v>
      </c>
      <c r="BR109" s="883"/>
      <c r="BS109" s="883"/>
      <c r="BT109" s="883"/>
      <c r="BU109" s="884"/>
      <c r="BV109" s="882" t="s">
        <v>286</v>
      </c>
      <c r="BW109" s="883"/>
      <c r="BX109" s="883"/>
      <c r="BY109" s="883"/>
      <c r="BZ109" s="884"/>
      <c r="CA109" s="882" t="s">
        <v>285</v>
      </c>
      <c r="CB109" s="883"/>
      <c r="CC109" s="883"/>
      <c r="CD109" s="883"/>
      <c r="CE109" s="884"/>
      <c r="CF109" s="905" t="s">
        <v>408</v>
      </c>
      <c r="CG109" s="905"/>
      <c r="CH109" s="905"/>
      <c r="CI109" s="905"/>
      <c r="CJ109" s="905"/>
      <c r="CK109" s="882" t="s">
        <v>409</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407</v>
      </c>
      <c r="DH109" s="883"/>
      <c r="DI109" s="883"/>
      <c r="DJ109" s="883"/>
      <c r="DK109" s="884"/>
      <c r="DL109" s="882" t="s">
        <v>286</v>
      </c>
      <c r="DM109" s="883"/>
      <c r="DN109" s="883"/>
      <c r="DO109" s="883"/>
      <c r="DP109" s="884"/>
      <c r="DQ109" s="882" t="s">
        <v>285</v>
      </c>
      <c r="DR109" s="883"/>
      <c r="DS109" s="883"/>
      <c r="DT109" s="883"/>
      <c r="DU109" s="884"/>
      <c r="DV109" s="882" t="s">
        <v>408</v>
      </c>
      <c r="DW109" s="883"/>
      <c r="DX109" s="883"/>
      <c r="DY109" s="883"/>
      <c r="DZ109" s="885"/>
    </row>
    <row r="110" spans="1:131" s="197" customFormat="1" ht="26.25" customHeight="1">
      <c r="A110" s="886" t="s">
        <v>410</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1380326</v>
      </c>
      <c r="AB110" s="890"/>
      <c r="AC110" s="890"/>
      <c r="AD110" s="890"/>
      <c r="AE110" s="891"/>
      <c r="AF110" s="892">
        <v>1267652</v>
      </c>
      <c r="AG110" s="890"/>
      <c r="AH110" s="890"/>
      <c r="AI110" s="890"/>
      <c r="AJ110" s="891"/>
      <c r="AK110" s="892">
        <v>1196150</v>
      </c>
      <c r="AL110" s="890"/>
      <c r="AM110" s="890"/>
      <c r="AN110" s="890"/>
      <c r="AO110" s="891"/>
      <c r="AP110" s="893">
        <v>20.5</v>
      </c>
      <c r="AQ110" s="894"/>
      <c r="AR110" s="894"/>
      <c r="AS110" s="894"/>
      <c r="AT110" s="895"/>
      <c r="AU110" s="896" t="s">
        <v>60</v>
      </c>
      <c r="AV110" s="897"/>
      <c r="AW110" s="897"/>
      <c r="AX110" s="897"/>
      <c r="AY110" s="898"/>
      <c r="AZ110" s="940" t="s">
        <v>411</v>
      </c>
      <c r="BA110" s="887"/>
      <c r="BB110" s="887"/>
      <c r="BC110" s="887"/>
      <c r="BD110" s="887"/>
      <c r="BE110" s="887"/>
      <c r="BF110" s="887"/>
      <c r="BG110" s="887"/>
      <c r="BH110" s="887"/>
      <c r="BI110" s="887"/>
      <c r="BJ110" s="887"/>
      <c r="BK110" s="887"/>
      <c r="BL110" s="887"/>
      <c r="BM110" s="887"/>
      <c r="BN110" s="887"/>
      <c r="BO110" s="887"/>
      <c r="BP110" s="888"/>
      <c r="BQ110" s="926">
        <v>9772231</v>
      </c>
      <c r="BR110" s="927"/>
      <c r="BS110" s="927"/>
      <c r="BT110" s="927"/>
      <c r="BU110" s="927"/>
      <c r="BV110" s="927">
        <v>9685139</v>
      </c>
      <c r="BW110" s="927"/>
      <c r="BX110" s="927"/>
      <c r="BY110" s="927"/>
      <c r="BZ110" s="927"/>
      <c r="CA110" s="927">
        <v>9376538</v>
      </c>
      <c r="CB110" s="927"/>
      <c r="CC110" s="927"/>
      <c r="CD110" s="927"/>
      <c r="CE110" s="927"/>
      <c r="CF110" s="941">
        <v>160.6</v>
      </c>
      <c r="CG110" s="942"/>
      <c r="CH110" s="942"/>
      <c r="CI110" s="942"/>
      <c r="CJ110" s="942"/>
      <c r="CK110" s="943" t="s">
        <v>412</v>
      </c>
      <c r="CL110" s="944"/>
      <c r="CM110" s="923" t="s">
        <v>413</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c r="A111" s="930" t="s">
        <v>414</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9"/>
      <c r="AV111" s="900"/>
      <c r="AW111" s="900"/>
      <c r="AX111" s="900"/>
      <c r="AY111" s="901"/>
      <c r="AZ111" s="949" t="s">
        <v>415</v>
      </c>
      <c r="BA111" s="950"/>
      <c r="BB111" s="950"/>
      <c r="BC111" s="950"/>
      <c r="BD111" s="950"/>
      <c r="BE111" s="950"/>
      <c r="BF111" s="950"/>
      <c r="BG111" s="950"/>
      <c r="BH111" s="950"/>
      <c r="BI111" s="950"/>
      <c r="BJ111" s="950"/>
      <c r="BK111" s="950"/>
      <c r="BL111" s="950"/>
      <c r="BM111" s="950"/>
      <c r="BN111" s="950"/>
      <c r="BO111" s="950"/>
      <c r="BP111" s="951"/>
      <c r="BQ111" s="919">
        <v>9381</v>
      </c>
      <c r="BR111" s="920"/>
      <c r="BS111" s="920"/>
      <c r="BT111" s="920"/>
      <c r="BU111" s="920"/>
      <c r="BV111" s="920">
        <v>6156</v>
      </c>
      <c r="BW111" s="920"/>
      <c r="BX111" s="920"/>
      <c r="BY111" s="920"/>
      <c r="BZ111" s="920"/>
      <c r="CA111" s="920">
        <v>4182</v>
      </c>
      <c r="CB111" s="920"/>
      <c r="CC111" s="920"/>
      <c r="CD111" s="920"/>
      <c r="CE111" s="920"/>
      <c r="CF111" s="914">
        <v>0.1</v>
      </c>
      <c r="CG111" s="915"/>
      <c r="CH111" s="915"/>
      <c r="CI111" s="915"/>
      <c r="CJ111" s="915"/>
      <c r="CK111" s="945"/>
      <c r="CL111" s="946"/>
      <c r="CM111" s="916" t="s">
        <v>416</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c r="A112" s="952" t="s">
        <v>417</v>
      </c>
      <c r="B112" s="953"/>
      <c r="C112" s="950" t="s">
        <v>418</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111</v>
      </c>
      <c r="AB112" s="959"/>
      <c r="AC112" s="959"/>
      <c r="AD112" s="959"/>
      <c r="AE112" s="960"/>
      <c r="AF112" s="961" t="s">
        <v>111</v>
      </c>
      <c r="AG112" s="959"/>
      <c r="AH112" s="959"/>
      <c r="AI112" s="959"/>
      <c r="AJ112" s="960"/>
      <c r="AK112" s="961" t="s">
        <v>111</v>
      </c>
      <c r="AL112" s="959"/>
      <c r="AM112" s="959"/>
      <c r="AN112" s="959"/>
      <c r="AO112" s="960"/>
      <c r="AP112" s="962" t="s">
        <v>111</v>
      </c>
      <c r="AQ112" s="963"/>
      <c r="AR112" s="963"/>
      <c r="AS112" s="963"/>
      <c r="AT112" s="964"/>
      <c r="AU112" s="899"/>
      <c r="AV112" s="900"/>
      <c r="AW112" s="900"/>
      <c r="AX112" s="900"/>
      <c r="AY112" s="901"/>
      <c r="AZ112" s="949" t="s">
        <v>419</v>
      </c>
      <c r="BA112" s="950"/>
      <c r="BB112" s="950"/>
      <c r="BC112" s="950"/>
      <c r="BD112" s="950"/>
      <c r="BE112" s="950"/>
      <c r="BF112" s="950"/>
      <c r="BG112" s="950"/>
      <c r="BH112" s="950"/>
      <c r="BI112" s="950"/>
      <c r="BJ112" s="950"/>
      <c r="BK112" s="950"/>
      <c r="BL112" s="950"/>
      <c r="BM112" s="950"/>
      <c r="BN112" s="950"/>
      <c r="BO112" s="950"/>
      <c r="BP112" s="951"/>
      <c r="BQ112" s="919">
        <v>3462537</v>
      </c>
      <c r="BR112" s="920"/>
      <c r="BS112" s="920"/>
      <c r="BT112" s="920"/>
      <c r="BU112" s="920"/>
      <c r="BV112" s="920">
        <v>3317474</v>
      </c>
      <c r="BW112" s="920"/>
      <c r="BX112" s="920"/>
      <c r="BY112" s="920"/>
      <c r="BZ112" s="920"/>
      <c r="CA112" s="920">
        <v>3254773</v>
      </c>
      <c r="CB112" s="920"/>
      <c r="CC112" s="920"/>
      <c r="CD112" s="920"/>
      <c r="CE112" s="920"/>
      <c r="CF112" s="914">
        <v>55.7</v>
      </c>
      <c r="CG112" s="915"/>
      <c r="CH112" s="915"/>
      <c r="CI112" s="915"/>
      <c r="CJ112" s="915"/>
      <c r="CK112" s="945"/>
      <c r="CL112" s="946"/>
      <c r="CM112" s="916" t="s">
        <v>420</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c r="A113" s="954"/>
      <c r="B113" s="955"/>
      <c r="C113" s="950" t="s">
        <v>421</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272418</v>
      </c>
      <c r="AB113" s="934"/>
      <c r="AC113" s="934"/>
      <c r="AD113" s="934"/>
      <c r="AE113" s="935"/>
      <c r="AF113" s="936">
        <v>255681</v>
      </c>
      <c r="AG113" s="934"/>
      <c r="AH113" s="934"/>
      <c r="AI113" s="934"/>
      <c r="AJ113" s="935"/>
      <c r="AK113" s="936">
        <v>263476</v>
      </c>
      <c r="AL113" s="934"/>
      <c r="AM113" s="934"/>
      <c r="AN113" s="934"/>
      <c r="AO113" s="935"/>
      <c r="AP113" s="937">
        <v>4.5</v>
      </c>
      <c r="AQ113" s="938"/>
      <c r="AR113" s="938"/>
      <c r="AS113" s="938"/>
      <c r="AT113" s="939"/>
      <c r="AU113" s="899"/>
      <c r="AV113" s="900"/>
      <c r="AW113" s="900"/>
      <c r="AX113" s="900"/>
      <c r="AY113" s="901"/>
      <c r="AZ113" s="949" t="s">
        <v>422</v>
      </c>
      <c r="BA113" s="950"/>
      <c r="BB113" s="950"/>
      <c r="BC113" s="950"/>
      <c r="BD113" s="950"/>
      <c r="BE113" s="950"/>
      <c r="BF113" s="950"/>
      <c r="BG113" s="950"/>
      <c r="BH113" s="950"/>
      <c r="BI113" s="950"/>
      <c r="BJ113" s="950"/>
      <c r="BK113" s="950"/>
      <c r="BL113" s="950"/>
      <c r="BM113" s="950"/>
      <c r="BN113" s="950"/>
      <c r="BO113" s="950"/>
      <c r="BP113" s="951"/>
      <c r="BQ113" s="919">
        <v>109495</v>
      </c>
      <c r="BR113" s="920"/>
      <c r="BS113" s="920"/>
      <c r="BT113" s="920"/>
      <c r="BU113" s="920"/>
      <c r="BV113" s="920">
        <v>93742</v>
      </c>
      <c r="BW113" s="920"/>
      <c r="BX113" s="920"/>
      <c r="BY113" s="920"/>
      <c r="BZ113" s="920"/>
      <c r="CA113" s="920">
        <v>70650</v>
      </c>
      <c r="CB113" s="920"/>
      <c r="CC113" s="920"/>
      <c r="CD113" s="920"/>
      <c r="CE113" s="920"/>
      <c r="CF113" s="914">
        <v>1.2</v>
      </c>
      <c r="CG113" s="915"/>
      <c r="CH113" s="915"/>
      <c r="CI113" s="915"/>
      <c r="CJ113" s="915"/>
      <c r="CK113" s="945"/>
      <c r="CL113" s="946"/>
      <c r="CM113" s="916" t="s">
        <v>423</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c r="A114" s="954"/>
      <c r="B114" s="955"/>
      <c r="C114" s="950" t="s">
        <v>424</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45408</v>
      </c>
      <c r="AB114" s="959"/>
      <c r="AC114" s="959"/>
      <c r="AD114" s="959"/>
      <c r="AE114" s="960"/>
      <c r="AF114" s="961">
        <v>20453</v>
      </c>
      <c r="AG114" s="959"/>
      <c r="AH114" s="959"/>
      <c r="AI114" s="959"/>
      <c r="AJ114" s="960"/>
      <c r="AK114" s="961">
        <v>19700</v>
      </c>
      <c r="AL114" s="959"/>
      <c r="AM114" s="959"/>
      <c r="AN114" s="959"/>
      <c r="AO114" s="960"/>
      <c r="AP114" s="962">
        <v>0.3</v>
      </c>
      <c r="AQ114" s="963"/>
      <c r="AR114" s="963"/>
      <c r="AS114" s="963"/>
      <c r="AT114" s="964"/>
      <c r="AU114" s="899"/>
      <c r="AV114" s="900"/>
      <c r="AW114" s="900"/>
      <c r="AX114" s="900"/>
      <c r="AY114" s="901"/>
      <c r="AZ114" s="949" t="s">
        <v>425</v>
      </c>
      <c r="BA114" s="950"/>
      <c r="BB114" s="950"/>
      <c r="BC114" s="950"/>
      <c r="BD114" s="950"/>
      <c r="BE114" s="950"/>
      <c r="BF114" s="950"/>
      <c r="BG114" s="950"/>
      <c r="BH114" s="950"/>
      <c r="BI114" s="950"/>
      <c r="BJ114" s="950"/>
      <c r="BK114" s="950"/>
      <c r="BL114" s="950"/>
      <c r="BM114" s="950"/>
      <c r="BN114" s="950"/>
      <c r="BO114" s="950"/>
      <c r="BP114" s="951"/>
      <c r="BQ114" s="919">
        <v>2324416</v>
      </c>
      <c r="BR114" s="920"/>
      <c r="BS114" s="920"/>
      <c r="BT114" s="920"/>
      <c r="BU114" s="920"/>
      <c r="BV114" s="920">
        <v>2285895</v>
      </c>
      <c r="BW114" s="920"/>
      <c r="BX114" s="920"/>
      <c r="BY114" s="920"/>
      <c r="BZ114" s="920"/>
      <c r="CA114" s="920">
        <v>2082280</v>
      </c>
      <c r="CB114" s="920"/>
      <c r="CC114" s="920"/>
      <c r="CD114" s="920"/>
      <c r="CE114" s="920"/>
      <c r="CF114" s="914">
        <v>35.700000000000003</v>
      </c>
      <c r="CG114" s="915"/>
      <c r="CH114" s="915"/>
      <c r="CI114" s="915"/>
      <c r="CJ114" s="915"/>
      <c r="CK114" s="945"/>
      <c r="CL114" s="946"/>
      <c r="CM114" s="916" t="s">
        <v>426</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c r="A115" s="954"/>
      <c r="B115" s="955"/>
      <c r="C115" s="950" t="s">
        <v>427</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5705</v>
      </c>
      <c r="AB115" s="934"/>
      <c r="AC115" s="934"/>
      <c r="AD115" s="934"/>
      <c r="AE115" s="935"/>
      <c r="AF115" s="936">
        <v>3377</v>
      </c>
      <c r="AG115" s="934"/>
      <c r="AH115" s="934"/>
      <c r="AI115" s="934"/>
      <c r="AJ115" s="935"/>
      <c r="AK115" s="936">
        <v>2226</v>
      </c>
      <c r="AL115" s="934"/>
      <c r="AM115" s="934"/>
      <c r="AN115" s="934"/>
      <c r="AO115" s="935"/>
      <c r="AP115" s="937">
        <v>0</v>
      </c>
      <c r="AQ115" s="938"/>
      <c r="AR115" s="938"/>
      <c r="AS115" s="938"/>
      <c r="AT115" s="939"/>
      <c r="AU115" s="899"/>
      <c r="AV115" s="900"/>
      <c r="AW115" s="900"/>
      <c r="AX115" s="900"/>
      <c r="AY115" s="901"/>
      <c r="AZ115" s="949" t="s">
        <v>428</v>
      </c>
      <c r="BA115" s="950"/>
      <c r="BB115" s="950"/>
      <c r="BC115" s="950"/>
      <c r="BD115" s="950"/>
      <c r="BE115" s="950"/>
      <c r="BF115" s="950"/>
      <c r="BG115" s="950"/>
      <c r="BH115" s="950"/>
      <c r="BI115" s="950"/>
      <c r="BJ115" s="950"/>
      <c r="BK115" s="950"/>
      <c r="BL115" s="950"/>
      <c r="BM115" s="950"/>
      <c r="BN115" s="950"/>
      <c r="BO115" s="950"/>
      <c r="BP115" s="951"/>
      <c r="BQ115" s="919" t="s">
        <v>111</v>
      </c>
      <c r="BR115" s="920"/>
      <c r="BS115" s="920"/>
      <c r="BT115" s="920"/>
      <c r="BU115" s="920"/>
      <c r="BV115" s="920" t="s">
        <v>111</v>
      </c>
      <c r="BW115" s="920"/>
      <c r="BX115" s="920"/>
      <c r="BY115" s="920"/>
      <c r="BZ115" s="920"/>
      <c r="CA115" s="920" t="s">
        <v>111</v>
      </c>
      <c r="CB115" s="920"/>
      <c r="CC115" s="920"/>
      <c r="CD115" s="920"/>
      <c r="CE115" s="920"/>
      <c r="CF115" s="914" t="s">
        <v>111</v>
      </c>
      <c r="CG115" s="915"/>
      <c r="CH115" s="915"/>
      <c r="CI115" s="915"/>
      <c r="CJ115" s="915"/>
      <c r="CK115" s="945"/>
      <c r="CL115" s="946"/>
      <c r="CM115" s="949" t="s">
        <v>429</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111</v>
      </c>
      <c r="DH115" s="959"/>
      <c r="DI115" s="959"/>
      <c r="DJ115" s="959"/>
      <c r="DK115" s="960"/>
      <c r="DL115" s="961" t="s">
        <v>111</v>
      </c>
      <c r="DM115" s="959"/>
      <c r="DN115" s="959"/>
      <c r="DO115" s="959"/>
      <c r="DP115" s="960"/>
      <c r="DQ115" s="961" t="s">
        <v>111</v>
      </c>
      <c r="DR115" s="959"/>
      <c r="DS115" s="959"/>
      <c r="DT115" s="959"/>
      <c r="DU115" s="960"/>
      <c r="DV115" s="962" t="s">
        <v>111</v>
      </c>
      <c r="DW115" s="963"/>
      <c r="DX115" s="963"/>
      <c r="DY115" s="963"/>
      <c r="DZ115" s="964"/>
    </row>
    <row r="116" spans="1:130" s="197" customFormat="1" ht="26.25" customHeight="1">
      <c r="A116" s="956"/>
      <c r="B116" s="957"/>
      <c r="C116" s="971" t="s">
        <v>430</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111</v>
      </c>
      <c r="AB116" s="959"/>
      <c r="AC116" s="959"/>
      <c r="AD116" s="959"/>
      <c r="AE116" s="960"/>
      <c r="AF116" s="961" t="s">
        <v>111</v>
      </c>
      <c r="AG116" s="959"/>
      <c r="AH116" s="959"/>
      <c r="AI116" s="959"/>
      <c r="AJ116" s="960"/>
      <c r="AK116" s="961" t="s">
        <v>111</v>
      </c>
      <c r="AL116" s="959"/>
      <c r="AM116" s="959"/>
      <c r="AN116" s="959"/>
      <c r="AO116" s="960"/>
      <c r="AP116" s="962" t="s">
        <v>111</v>
      </c>
      <c r="AQ116" s="963"/>
      <c r="AR116" s="963"/>
      <c r="AS116" s="963"/>
      <c r="AT116" s="964"/>
      <c r="AU116" s="899"/>
      <c r="AV116" s="900"/>
      <c r="AW116" s="900"/>
      <c r="AX116" s="900"/>
      <c r="AY116" s="901"/>
      <c r="AZ116" s="949" t="s">
        <v>431</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432</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111</v>
      </c>
      <c r="DH116" s="959"/>
      <c r="DI116" s="959"/>
      <c r="DJ116" s="959"/>
      <c r="DK116" s="960"/>
      <c r="DL116" s="961" t="s">
        <v>111</v>
      </c>
      <c r="DM116" s="959"/>
      <c r="DN116" s="959"/>
      <c r="DO116" s="959"/>
      <c r="DP116" s="960"/>
      <c r="DQ116" s="961" t="s">
        <v>111</v>
      </c>
      <c r="DR116" s="959"/>
      <c r="DS116" s="959"/>
      <c r="DT116" s="959"/>
      <c r="DU116" s="960"/>
      <c r="DV116" s="962" t="s">
        <v>111</v>
      </c>
      <c r="DW116" s="963"/>
      <c r="DX116" s="963"/>
      <c r="DY116" s="963"/>
      <c r="DZ116" s="964"/>
    </row>
    <row r="117" spans="1:130" s="197" customFormat="1" ht="26.25" customHeight="1">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433</v>
      </c>
      <c r="Z117" s="884"/>
      <c r="AA117" s="996">
        <v>1703857</v>
      </c>
      <c r="AB117" s="966"/>
      <c r="AC117" s="966"/>
      <c r="AD117" s="966"/>
      <c r="AE117" s="967"/>
      <c r="AF117" s="965">
        <v>1547163</v>
      </c>
      <c r="AG117" s="966"/>
      <c r="AH117" s="966"/>
      <c r="AI117" s="966"/>
      <c r="AJ117" s="967"/>
      <c r="AK117" s="965">
        <v>1481552</v>
      </c>
      <c r="AL117" s="966"/>
      <c r="AM117" s="966"/>
      <c r="AN117" s="966"/>
      <c r="AO117" s="967"/>
      <c r="AP117" s="968"/>
      <c r="AQ117" s="969"/>
      <c r="AR117" s="969"/>
      <c r="AS117" s="969"/>
      <c r="AT117" s="970"/>
      <c r="AU117" s="899"/>
      <c r="AV117" s="900"/>
      <c r="AW117" s="900"/>
      <c r="AX117" s="900"/>
      <c r="AY117" s="901"/>
      <c r="AZ117" s="995" t="s">
        <v>434</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435</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c r="A118" s="904" t="s">
        <v>409</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407</v>
      </c>
      <c r="AB118" s="883"/>
      <c r="AC118" s="883"/>
      <c r="AD118" s="883"/>
      <c r="AE118" s="884"/>
      <c r="AF118" s="882" t="s">
        <v>286</v>
      </c>
      <c r="AG118" s="883"/>
      <c r="AH118" s="883"/>
      <c r="AI118" s="883"/>
      <c r="AJ118" s="884"/>
      <c r="AK118" s="882" t="s">
        <v>285</v>
      </c>
      <c r="AL118" s="883"/>
      <c r="AM118" s="883"/>
      <c r="AN118" s="883"/>
      <c r="AO118" s="884"/>
      <c r="AP118" s="990" t="s">
        <v>408</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436</v>
      </c>
      <c r="BP118" s="994"/>
      <c r="BQ118" s="985">
        <v>15678060</v>
      </c>
      <c r="BR118" s="986"/>
      <c r="BS118" s="986"/>
      <c r="BT118" s="986"/>
      <c r="BU118" s="986"/>
      <c r="BV118" s="986">
        <v>15388406</v>
      </c>
      <c r="BW118" s="986"/>
      <c r="BX118" s="986"/>
      <c r="BY118" s="986"/>
      <c r="BZ118" s="986"/>
      <c r="CA118" s="986">
        <v>14788423</v>
      </c>
      <c r="CB118" s="986"/>
      <c r="CC118" s="986"/>
      <c r="CD118" s="986"/>
      <c r="CE118" s="986"/>
      <c r="CF118" s="987"/>
      <c r="CG118" s="988"/>
      <c r="CH118" s="988"/>
      <c r="CI118" s="988"/>
      <c r="CJ118" s="989"/>
      <c r="CK118" s="945"/>
      <c r="CL118" s="946"/>
      <c r="CM118" s="916" t="s">
        <v>437</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c r="A119" s="974" t="s">
        <v>412</v>
      </c>
      <c r="B119" s="944"/>
      <c r="C119" s="923" t="s">
        <v>413</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438</v>
      </c>
      <c r="AV119" s="978"/>
      <c r="AW119" s="978"/>
      <c r="AX119" s="978"/>
      <c r="AY119" s="979"/>
      <c r="AZ119" s="940" t="s">
        <v>439</v>
      </c>
      <c r="BA119" s="887"/>
      <c r="BB119" s="887"/>
      <c r="BC119" s="887"/>
      <c r="BD119" s="887"/>
      <c r="BE119" s="887"/>
      <c r="BF119" s="887"/>
      <c r="BG119" s="887"/>
      <c r="BH119" s="887"/>
      <c r="BI119" s="887"/>
      <c r="BJ119" s="887"/>
      <c r="BK119" s="887"/>
      <c r="BL119" s="887"/>
      <c r="BM119" s="887"/>
      <c r="BN119" s="887"/>
      <c r="BO119" s="887"/>
      <c r="BP119" s="888"/>
      <c r="BQ119" s="926">
        <v>3025123</v>
      </c>
      <c r="BR119" s="927"/>
      <c r="BS119" s="927"/>
      <c r="BT119" s="927"/>
      <c r="BU119" s="927"/>
      <c r="BV119" s="927">
        <v>3153971</v>
      </c>
      <c r="BW119" s="927"/>
      <c r="BX119" s="927"/>
      <c r="BY119" s="927"/>
      <c r="BZ119" s="927"/>
      <c r="CA119" s="927">
        <v>3458367</v>
      </c>
      <c r="CB119" s="927"/>
      <c r="CC119" s="927"/>
      <c r="CD119" s="927"/>
      <c r="CE119" s="927"/>
      <c r="CF119" s="941">
        <v>59.2</v>
      </c>
      <c r="CG119" s="942"/>
      <c r="CH119" s="942"/>
      <c r="CI119" s="942"/>
      <c r="CJ119" s="942"/>
      <c r="CK119" s="947"/>
      <c r="CL119" s="948"/>
      <c r="CM119" s="1004" t="s">
        <v>440</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9381</v>
      </c>
      <c r="DH119" s="998"/>
      <c r="DI119" s="998"/>
      <c r="DJ119" s="998"/>
      <c r="DK119" s="999"/>
      <c r="DL119" s="1000">
        <v>6156</v>
      </c>
      <c r="DM119" s="998"/>
      <c r="DN119" s="998"/>
      <c r="DO119" s="998"/>
      <c r="DP119" s="999"/>
      <c r="DQ119" s="1000">
        <v>4182</v>
      </c>
      <c r="DR119" s="998"/>
      <c r="DS119" s="998"/>
      <c r="DT119" s="998"/>
      <c r="DU119" s="999"/>
      <c r="DV119" s="1001">
        <v>0.1</v>
      </c>
      <c r="DW119" s="1002"/>
      <c r="DX119" s="1002"/>
      <c r="DY119" s="1002"/>
      <c r="DZ119" s="1003"/>
    </row>
    <row r="120" spans="1:130" s="197" customFormat="1" ht="26.25" customHeight="1">
      <c r="A120" s="975"/>
      <c r="B120" s="946"/>
      <c r="C120" s="916" t="s">
        <v>416</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0"/>
      <c r="AV120" s="981"/>
      <c r="AW120" s="981"/>
      <c r="AX120" s="981"/>
      <c r="AY120" s="982"/>
      <c r="AZ120" s="949" t="s">
        <v>441</v>
      </c>
      <c r="BA120" s="950"/>
      <c r="BB120" s="950"/>
      <c r="BC120" s="950"/>
      <c r="BD120" s="950"/>
      <c r="BE120" s="950"/>
      <c r="BF120" s="950"/>
      <c r="BG120" s="950"/>
      <c r="BH120" s="950"/>
      <c r="BI120" s="950"/>
      <c r="BJ120" s="950"/>
      <c r="BK120" s="950"/>
      <c r="BL120" s="950"/>
      <c r="BM120" s="950"/>
      <c r="BN120" s="950"/>
      <c r="BO120" s="950"/>
      <c r="BP120" s="951"/>
      <c r="BQ120" s="919">
        <v>368186</v>
      </c>
      <c r="BR120" s="920"/>
      <c r="BS120" s="920"/>
      <c r="BT120" s="920"/>
      <c r="BU120" s="920"/>
      <c r="BV120" s="920">
        <v>459201</v>
      </c>
      <c r="BW120" s="920"/>
      <c r="BX120" s="920"/>
      <c r="BY120" s="920"/>
      <c r="BZ120" s="920"/>
      <c r="CA120" s="920">
        <v>429101</v>
      </c>
      <c r="CB120" s="920"/>
      <c r="CC120" s="920"/>
      <c r="CD120" s="920"/>
      <c r="CE120" s="920"/>
      <c r="CF120" s="914">
        <v>7.3</v>
      </c>
      <c r="CG120" s="915"/>
      <c r="CH120" s="915"/>
      <c r="CI120" s="915"/>
      <c r="CJ120" s="915"/>
      <c r="CK120" s="1013" t="s">
        <v>442</v>
      </c>
      <c r="CL120" s="1014"/>
      <c r="CM120" s="1014"/>
      <c r="CN120" s="1014"/>
      <c r="CO120" s="1015"/>
      <c r="CP120" s="1021" t="s">
        <v>387</v>
      </c>
      <c r="CQ120" s="1022"/>
      <c r="CR120" s="1022"/>
      <c r="CS120" s="1022"/>
      <c r="CT120" s="1022"/>
      <c r="CU120" s="1022"/>
      <c r="CV120" s="1022"/>
      <c r="CW120" s="1022"/>
      <c r="CX120" s="1022"/>
      <c r="CY120" s="1022"/>
      <c r="CZ120" s="1022"/>
      <c r="DA120" s="1022"/>
      <c r="DB120" s="1022"/>
      <c r="DC120" s="1022"/>
      <c r="DD120" s="1022"/>
      <c r="DE120" s="1022"/>
      <c r="DF120" s="1023"/>
      <c r="DG120" s="926">
        <v>1905974</v>
      </c>
      <c r="DH120" s="927"/>
      <c r="DI120" s="927"/>
      <c r="DJ120" s="927"/>
      <c r="DK120" s="927"/>
      <c r="DL120" s="927">
        <v>1757414</v>
      </c>
      <c r="DM120" s="927"/>
      <c r="DN120" s="927"/>
      <c r="DO120" s="927"/>
      <c r="DP120" s="927"/>
      <c r="DQ120" s="927">
        <v>1696829</v>
      </c>
      <c r="DR120" s="927"/>
      <c r="DS120" s="927"/>
      <c r="DT120" s="927"/>
      <c r="DU120" s="927"/>
      <c r="DV120" s="928">
        <v>29.1</v>
      </c>
      <c r="DW120" s="928"/>
      <c r="DX120" s="928"/>
      <c r="DY120" s="928"/>
      <c r="DZ120" s="929"/>
    </row>
    <row r="121" spans="1:130" s="197" customFormat="1" ht="26.25" customHeight="1">
      <c r="A121" s="975"/>
      <c r="B121" s="946"/>
      <c r="C121" s="1010" t="s">
        <v>443</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444</v>
      </c>
      <c r="BA121" s="971"/>
      <c r="BB121" s="971"/>
      <c r="BC121" s="971"/>
      <c r="BD121" s="971"/>
      <c r="BE121" s="971"/>
      <c r="BF121" s="971"/>
      <c r="BG121" s="971"/>
      <c r="BH121" s="971"/>
      <c r="BI121" s="971"/>
      <c r="BJ121" s="971"/>
      <c r="BK121" s="971"/>
      <c r="BL121" s="971"/>
      <c r="BM121" s="971"/>
      <c r="BN121" s="971"/>
      <c r="BO121" s="971"/>
      <c r="BP121" s="972"/>
      <c r="BQ121" s="985">
        <v>9500068</v>
      </c>
      <c r="BR121" s="986"/>
      <c r="BS121" s="986"/>
      <c r="BT121" s="986"/>
      <c r="BU121" s="986"/>
      <c r="BV121" s="986">
        <v>9393659</v>
      </c>
      <c r="BW121" s="986"/>
      <c r="BX121" s="986"/>
      <c r="BY121" s="986"/>
      <c r="BZ121" s="986"/>
      <c r="CA121" s="986">
        <v>8977413</v>
      </c>
      <c r="CB121" s="986"/>
      <c r="CC121" s="986"/>
      <c r="CD121" s="986"/>
      <c r="CE121" s="986"/>
      <c r="CF121" s="1024">
        <v>153.80000000000001</v>
      </c>
      <c r="CG121" s="1025"/>
      <c r="CH121" s="1025"/>
      <c r="CI121" s="1025"/>
      <c r="CJ121" s="1025"/>
      <c r="CK121" s="1016"/>
      <c r="CL121" s="1017"/>
      <c r="CM121" s="1017"/>
      <c r="CN121" s="1017"/>
      <c r="CO121" s="1018"/>
      <c r="CP121" s="1007" t="s">
        <v>391</v>
      </c>
      <c r="CQ121" s="1008"/>
      <c r="CR121" s="1008"/>
      <c r="CS121" s="1008"/>
      <c r="CT121" s="1008"/>
      <c r="CU121" s="1008"/>
      <c r="CV121" s="1008"/>
      <c r="CW121" s="1008"/>
      <c r="CX121" s="1008"/>
      <c r="CY121" s="1008"/>
      <c r="CZ121" s="1008"/>
      <c r="DA121" s="1008"/>
      <c r="DB121" s="1008"/>
      <c r="DC121" s="1008"/>
      <c r="DD121" s="1008"/>
      <c r="DE121" s="1008"/>
      <c r="DF121" s="1009"/>
      <c r="DG121" s="919">
        <v>800311</v>
      </c>
      <c r="DH121" s="920"/>
      <c r="DI121" s="920"/>
      <c r="DJ121" s="920"/>
      <c r="DK121" s="920"/>
      <c r="DL121" s="920">
        <v>838017</v>
      </c>
      <c r="DM121" s="920"/>
      <c r="DN121" s="920"/>
      <c r="DO121" s="920"/>
      <c r="DP121" s="920"/>
      <c r="DQ121" s="920">
        <v>845122</v>
      </c>
      <c r="DR121" s="920"/>
      <c r="DS121" s="920"/>
      <c r="DT121" s="920"/>
      <c r="DU121" s="920"/>
      <c r="DV121" s="921">
        <v>14.5</v>
      </c>
      <c r="DW121" s="921"/>
      <c r="DX121" s="921"/>
      <c r="DY121" s="921"/>
      <c r="DZ121" s="922"/>
    </row>
    <row r="122" spans="1:130" s="197" customFormat="1" ht="26.25" customHeight="1">
      <c r="A122" s="975"/>
      <c r="B122" s="946"/>
      <c r="C122" s="916" t="s">
        <v>426</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445</v>
      </c>
      <c r="BP122" s="994"/>
      <c r="BQ122" s="1034">
        <v>12893377</v>
      </c>
      <c r="BR122" s="1035"/>
      <c r="BS122" s="1035"/>
      <c r="BT122" s="1035"/>
      <c r="BU122" s="1035"/>
      <c r="BV122" s="1035">
        <v>13006831</v>
      </c>
      <c r="BW122" s="1035"/>
      <c r="BX122" s="1035"/>
      <c r="BY122" s="1035"/>
      <c r="BZ122" s="1035"/>
      <c r="CA122" s="1035">
        <v>12864881</v>
      </c>
      <c r="CB122" s="1035"/>
      <c r="CC122" s="1035"/>
      <c r="CD122" s="1035"/>
      <c r="CE122" s="1035"/>
      <c r="CF122" s="987"/>
      <c r="CG122" s="988"/>
      <c r="CH122" s="988"/>
      <c r="CI122" s="988"/>
      <c r="CJ122" s="989"/>
      <c r="CK122" s="1016"/>
      <c r="CL122" s="1017"/>
      <c r="CM122" s="1017"/>
      <c r="CN122" s="1017"/>
      <c r="CO122" s="1018"/>
      <c r="CP122" s="1007" t="s">
        <v>388</v>
      </c>
      <c r="CQ122" s="1008"/>
      <c r="CR122" s="1008"/>
      <c r="CS122" s="1008"/>
      <c r="CT122" s="1008"/>
      <c r="CU122" s="1008"/>
      <c r="CV122" s="1008"/>
      <c r="CW122" s="1008"/>
      <c r="CX122" s="1008"/>
      <c r="CY122" s="1008"/>
      <c r="CZ122" s="1008"/>
      <c r="DA122" s="1008"/>
      <c r="DB122" s="1008"/>
      <c r="DC122" s="1008"/>
      <c r="DD122" s="1008"/>
      <c r="DE122" s="1008"/>
      <c r="DF122" s="1009"/>
      <c r="DG122" s="919">
        <v>483668</v>
      </c>
      <c r="DH122" s="920"/>
      <c r="DI122" s="920"/>
      <c r="DJ122" s="920"/>
      <c r="DK122" s="920"/>
      <c r="DL122" s="920">
        <v>460044</v>
      </c>
      <c r="DM122" s="920"/>
      <c r="DN122" s="920"/>
      <c r="DO122" s="920"/>
      <c r="DP122" s="920"/>
      <c r="DQ122" s="920">
        <v>409692</v>
      </c>
      <c r="DR122" s="920"/>
      <c r="DS122" s="920"/>
      <c r="DT122" s="920"/>
      <c r="DU122" s="920"/>
      <c r="DV122" s="921">
        <v>7</v>
      </c>
      <c r="DW122" s="921"/>
      <c r="DX122" s="921"/>
      <c r="DY122" s="921"/>
      <c r="DZ122" s="922"/>
    </row>
    <row r="123" spans="1:130" s="197" customFormat="1" ht="26.25" customHeight="1" thickBot="1">
      <c r="A123" s="975"/>
      <c r="B123" s="946"/>
      <c r="C123" s="916" t="s">
        <v>432</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111</v>
      </c>
      <c r="AB123" s="959"/>
      <c r="AC123" s="959"/>
      <c r="AD123" s="959"/>
      <c r="AE123" s="960"/>
      <c r="AF123" s="961" t="s">
        <v>111</v>
      </c>
      <c r="AG123" s="959"/>
      <c r="AH123" s="959"/>
      <c r="AI123" s="959"/>
      <c r="AJ123" s="960"/>
      <c r="AK123" s="961" t="s">
        <v>111</v>
      </c>
      <c r="AL123" s="959"/>
      <c r="AM123" s="959"/>
      <c r="AN123" s="959"/>
      <c r="AO123" s="960"/>
      <c r="AP123" s="962" t="s">
        <v>111</v>
      </c>
      <c r="AQ123" s="963"/>
      <c r="AR123" s="963"/>
      <c r="AS123" s="963"/>
      <c r="AT123" s="964"/>
      <c r="AU123" s="1031" t="s">
        <v>446</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47.5</v>
      </c>
      <c r="BR123" s="1027"/>
      <c r="BS123" s="1027"/>
      <c r="BT123" s="1027"/>
      <c r="BU123" s="1027"/>
      <c r="BV123" s="1027">
        <v>40.9</v>
      </c>
      <c r="BW123" s="1027"/>
      <c r="BX123" s="1027"/>
      <c r="BY123" s="1027"/>
      <c r="BZ123" s="1027"/>
      <c r="CA123" s="1027">
        <v>32.9</v>
      </c>
      <c r="CB123" s="1027"/>
      <c r="CC123" s="1027"/>
      <c r="CD123" s="1027"/>
      <c r="CE123" s="1027"/>
      <c r="CF123" s="1028"/>
      <c r="CG123" s="1029"/>
      <c r="CH123" s="1029"/>
      <c r="CI123" s="1029"/>
      <c r="CJ123" s="1030"/>
      <c r="CK123" s="1016"/>
      <c r="CL123" s="1017"/>
      <c r="CM123" s="1017"/>
      <c r="CN123" s="1017"/>
      <c r="CO123" s="1018"/>
      <c r="CP123" s="1007" t="s">
        <v>390</v>
      </c>
      <c r="CQ123" s="1008"/>
      <c r="CR123" s="1008"/>
      <c r="CS123" s="1008"/>
      <c r="CT123" s="1008"/>
      <c r="CU123" s="1008"/>
      <c r="CV123" s="1008"/>
      <c r="CW123" s="1008"/>
      <c r="CX123" s="1008"/>
      <c r="CY123" s="1008"/>
      <c r="CZ123" s="1008"/>
      <c r="DA123" s="1008"/>
      <c r="DB123" s="1008"/>
      <c r="DC123" s="1008"/>
      <c r="DD123" s="1008"/>
      <c r="DE123" s="1008"/>
      <c r="DF123" s="1009"/>
      <c r="DG123" s="958">
        <v>258182</v>
      </c>
      <c r="DH123" s="959"/>
      <c r="DI123" s="959"/>
      <c r="DJ123" s="959"/>
      <c r="DK123" s="960"/>
      <c r="DL123" s="961">
        <v>242654</v>
      </c>
      <c r="DM123" s="959"/>
      <c r="DN123" s="959"/>
      <c r="DO123" s="959"/>
      <c r="DP123" s="960"/>
      <c r="DQ123" s="961">
        <v>226662</v>
      </c>
      <c r="DR123" s="959"/>
      <c r="DS123" s="959"/>
      <c r="DT123" s="959"/>
      <c r="DU123" s="960"/>
      <c r="DV123" s="962">
        <v>3.9</v>
      </c>
      <c r="DW123" s="963"/>
      <c r="DX123" s="963"/>
      <c r="DY123" s="963"/>
      <c r="DZ123" s="964"/>
    </row>
    <row r="124" spans="1:130" s="197" customFormat="1" ht="26.25" customHeight="1">
      <c r="A124" s="975"/>
      <c r="B124" s="946"/>
      <c r="C124" s="916" t="s">
        <v>435</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447</v>
      </c>
      <c r="CQ124" s="1008"/>
      <c r="CR124" s="1008"/>
      <c r="CS124" s="1008"/>
      <c r="CT124" s="1008"/>
      <c r="CU124" s="1008"/>
      <c r="CV124" s="1008"/>
      <c r="CW124" s="1008"/>
      <c r="CX124" s="1008"/>
      <c r="CY124" s="1008"/>
      <c r="CZ124" s="1008"/>
      <c r="DA124" s="1008"/>
      <c r="DB124" s="1008"/>
      <c r="DC124" s="1008"/>
      <c r="DD124" s="1008"/>
      <c r="DE124" s="1008"/>
      <c r="DF124" s="1009"/>
      <c r="DG124" s="997">
        <v>14402</v>
      </c>
      <c r="DH124" s="998"/>
      <c r="DI124" s="998"/>
      <c r="DJ124" s="998"/>
      <c r="DK124" s="999"/>
      <c r="DL124" s="1000">
        <v>19345</v>
      </c>
      <c r="DM124" s="998"/>
      <c r="DN124" s="998"/>
      <c r="DO124" s="998"/>
      <c r="DP124" s="999"/>
      <c r="DQ124" s="1000">
        <v>76468</v>
      </c>
      <c r="DR124" s="998"/>
      <c r="DS124" s="998"/>
      <c r="DT124" s="998"/>
      <c r="DU124" s="999"/>
      <c r="DV124" s="1001">
        <v>1.3</v>
      </c>
      <c r="DW124" s="1002"/>
      <c r="DX124" s="1002"/>
      <c r="DY124" s="1002"/>
      <c r="DZ124" s="1003"/>
    </row>
    <row r="125" spans="1:130" s="197" customFormat="1" ht="26.25" customHeight="1" thickBot="1">
      <c r="A125" s="975"/>
      <c r="B125" s="946"/>
      <c r="C125" s="916" t="s">
        <v>437</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448</v>
      </c>
      <c r="CL125" s="1014"/>
      <c r="CM125" s="1014"/>
      <c r="CN125" s="1014"/>
      <c r="CO125" s="1015"/>
      <c r="CP125" s="940" t="s">
        <v>449</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c r="A126" s="975"/>
      <c r="B126" s="946"/>
      <c r="C126" s="916" t="s">
        <v>440</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111</v>
      </c>
      <c r="AB126" s="959"/>
      <c r="AC126" s="959"/>
      <c r="AD126" s="959"/>
      <c r="AE126" s="960"/>
      <c r="AF126" s="961" t="s">
        <v>111</v>
      </c>
      <c r="AG126" s="959"/>
      <c r="AH126" s="959"/>
      <c r="AI126" s="959"/>
      <c r="AJ126" s="960"/>
      <c r="AK126" s="961" t="s">
        <v>111</v>
      </c>
      <c r="AL126" s="959"/>
      <c r="AM126" s="959"/>
      <c r="AN126" s="959"/>
      <c r="AO126" s="960"/>
      <c r="AP126" s="962" t="s">
        <v>111</v>
      </c>
      <c r="AQ126" s="963"/>
      <c r="AR126" s="963"/>
      <c r="AS126" s="963"/>
      <c r="AT126" s="964"/>
      <c r="AU126" s="233"/>
      <c r="AV126" s="233"/>
      <c r="AW126" s="233"/>
      <c r="AX126" s="1036" t="s">
        <v>450</v>
      </c>
      <c r="AY126" s="1037"/>
      <c r="AZ126" s="1037"/>
      <c r="BA126" s="1037"/>
      <c r="BB126" s="1037"/>
      <c r="BC126" s="1037"/>
      <c r="BD126" s="1037"/>
      <c r="BE126" s="1038"/>
      <c r="BF126" s="1052" t="s">
        <v>451</v>
      </c>
      <c r="BG126" s="1037"/>
      <c r="BH126" s="1037"/>
      <c r="BI126" s="1037"/>
      <c r="BJ126" s="1037"/>
      <c r="BK126" s="1037"/>
      <c r="BL126" s="1038"/>
      <c r="BM126" s="1052" t="s">
        <v>452</v>
      </c>
      <c r="BN126" s="1037"/>
      <c r="BO126" s="1037"/>
      <c r="BP126" s="1037"/>
      <c r="BQ126" s="1037"/>
      <c r="BR126" s="1037"/>
      <c r="BS126" s="1038"/>
      <c r="BT126" s="1052" t="s">
        <v>453</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454</v>
      </c>
      <c r="CQ126" s="950"/>
      <c r="CR126" s="950"/>
      <c r="CS126" s="950"/>
      <c r="CT126" s="950"/>
      <c r="CU126" s="950"/>
      <c r="CV126" s="950"/>
      <c r="CW126" s="950"/>
      <c r="CX126" s="950"/>
      <c r="CY126" s="950"/>
      <c r="CZ126" s="950"/>
      <c r="DA126" s="950"/>
      <c r="DB126" s="950"/>
      <c r="DC126" s="950"/>
      <c r="DD126" s="950"/>
      <c r="DE126" s="950"/>
      <c r="DF126" s="951"/>
      <c r="DG126" s="919" t="s">
        <v>111</v>
      </c>
      <c r="DH126" s="920"/>
      <c r="DI126" s="920"/>
      <c r="DJ126" s="920"/>
      <c r="DK126" s="920"/>
      <c r="DL126" s="920" t="s">
        <v>111</v>
      </c>
      <c r="DM126" s="920"/>
      <c r="DN126" s="920"/>
      <c r="DO126" s="920"/>
      <c r="DP126" s="920"/>
      <c r="DQ126" s="920" t="s">
        <v>111</v>
      </c>
      <c r="DR126" s="920"/>
      <c r="DS126" s="920"/>
      <c r="DT126" s="920"/>
      <c r="DU126" s="920"/>
      <c r="DV126" s="921" t="s">
        <v>111</v>
      </c>
      <c r="DW126" s="921"/>
      <c r="DX126" s="921"/>
      <c r="DY126" s="921"/>
      <c r="DZ126" s="922"/>
    </row>
    <row r="127" spans="1:130" s="197" customFormat="1" ht="26.25" customHeight="1" thickBot="1">
      <c r="A127" s="976"/>
      <c r="B127" s="948"/>
      <c r="C127" s="1004" t="s">
        <v>455</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5705</v>
      </c>
      <c r="AB127" s="959"/>
      <c r="AC127" s="959"/>
      <c r="AD127" s="959"/>
      <c r="AE127" s="960"/>
      <c r="AF127" s="961">
        <v>3377</v>
      </c>
      <c r="AG127" s="959"/>
      <c r="AH127" s="959"/>
      <c r="AI127" s="959"/>
      <c r="AJ127" s="960"/>
      <c r="AK127" s="961">
        <v>2226</v>
      </c>
      <c r="AL127" s="959"/>
      <c r="AM127" s="959"/>
      <c r="AN127" s="959"/>
      <c r="AO127" s="960"/>
      <c r="AP127" s="962">
        <v>0</v>
      </c>
      <c r="AQ127" s="963"/>
      <c r="AR127" s="963"/>
      <c r="AS127" s="963"/>
      <c r="AT127" s="964"/>
      <c r="AU127" s="233"/>
      <c r="AV127" s="233"/>
      <c r="AW127" s="233"/>
      <c r="AX127" s="886" t="s">
        <v>456</v>
      </c>
      <c r="AY127" s="887"/>
      <c r="AZ127" s="887"/>
      <c r="BA127" s="887"/>
      <c r="BB127" s="887"/>
      <c r="BC127" s="887"/>
      <c r="BD127" s="887"/>
      <c r="BE127" s="888"/>
      <c r="BF127" s="1041" t="s">
        <v>111</v>
      </c>
      <c r="BG127" s="1042"/>
      <c r="BH127" s="1042"/>
      <c r="BI127" s="1042"/>
      <c r="BJ127" s="1042"/>
      <c r="BK127" s="1042"/>
      <c r="BL127" s="1051"/>
      <c r="BM127" s="1041">
        <v>14.08</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457</v>
      </c>
      <c r="CQ127" s="1045"/>
      <c r="CR127" s="1045"/>
      <c r="CS127" s="1045"/>
      <c r="CT127" s="1045"/>
      <c r="CU127" s="1045"/>
      <c r="CV127" s="1045"/>
      <c r="CW127" s="1045"/>
      <c r="CX127" s="1045"/>
      <c r="CY127" s="1045"/>
      <c r="CZ127" s="1045"/>
      <c r="DA127" s="1045"/>
      <c r="DB127" s="1045"/>
      <c r="DC127" s="1045"/>
      <c r="DD127" s="1045"/>
      <c r="DE127" s="1045"/>
      <c r="DF127" s="1046"/>
      <c r="DG127" s="1047" t="s">
        <v>111</v>
      </c>
      <c r="DH127" s="1048"/>
      <c r="DI127" s="1048"/>
      <c r="DJ127" s="1048"/>
      <c r="DK127" s="1048"/>
      <c r="DL127" s="1048" t="s">
        <v>111</v>
      </c>
      <c r="DM127" s="1048"/>
      <c r="DN127" s="1048"/>
      <c r="DO127" s="1048"/>
      <c r="DP127" s="1048"/>
      <c r="DQ127" s="1048" t="s">
        <v>111</v>
      </c>
      <c r="DR127" s="1048"/>
      <c r="DS127" s="1048"/>
      <c r="DT127" s="1048"/>
      <c r="DU127" s="1048"/>
      <c r="DV127" s="1049" t="s">
        <v>111</v>
      </c>
      <c r="DW127" s="1049"/>
      <c r="DX127" s="1049"/>
      <c r="DY127" s="1049"/>
      <c r="DZ127" s="1050"/>
    </row>
    <row r="128" spans="1:130" s="197" customFormat="1" ht="26.25" customHeight="1">
      <c r="A128" s="1071" t="s">
        <v>458</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459</v>
      </c>
      <c r="X128" s="1073"/>
      <c r="Y128" s="1073"/>
      <c r="Z128" s="1074"/>
      <c r="AA128" s="1089">
        <v>25216</v>
      </c>
      <c r="AB128" s="1090"/>
      <c r="AC128" s="1090"/>
      <c r="AD128" s="1090"/>
      <c r="AE128" s="1091"/>
      <c r="AF128" s="1092">
        <v>25670</v>
      </c>
      <c r="AG128" s="1090"/>
      <c r="AH128" s="1090"/>
      <c r="AI128" s="1090"/>
      <c r="AJ128" s="1091"/>
      <c r="AK128" s="1092">
        <v>27228</v>
      </c>
      <c r="AL128" s="1090"/>
      <c r="AM128" s="1090"/>
      <c r="AN128" s="1090"/>
      <c r="AO128" s="1091"/>
      <c r="AP128" s="1093"/>
      <c r="AQ128" s="1094"/>
      <c r="AR128" s="1094"/>
      <c r="AS128" s="1094"/>
      <c r="AT128" s="1095"/>
      <c r="AU128" s="235"/>
      <c r="AV128" s="235"/>
      <c r="AW128" s="235"/>
      <c r="AX128" s="1054" t="s">
        <v>460</v>
      </c>
      <c r="AY128" s="950"/>
      <c r="AZ128" s="950"/>
      <c r="BA128" s="950"/>
      <c r="BB128" s="950"/>
      <c r="BC128" s="950"/>
      <c r="BD128" s="950"/>
      <c r="BE128" s="951"/>
      <c r="BF128" s="1066" t="s">
        <v>111</v>
      </c>
      <c r="BG128" s="1067"/>
      <c r="BH128" s="1067"/>
      <c r="BI128" s="1067"/>
      <c r="BJ128" s="1067"/>
      <c r="BK128" s="1067"/>
      <c r="BL128" s="1068"/>
      <c r="BM128" s="1066">
        <v>19.079999999999998</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461</v>
      </c>
      <c r="X129" s="1061"/>
      <c r="Y129" s="1061"/>
      <c r="Z129" s="1062"/>
      <c r="AA129" s="958">
        <v>6945094</v>
      </c>
      <c r="AB129" s="959"/>
      <c r="AC129" s="959"/>
      <c r="AD129" s="959"/>
      <c r="AE129" s="960"/>
      <c r="AF129" s="961">
        <v>6875315</v>
      </c>
      <c r="AG129" s="959"/>
      <c r="AH129" s="959"/>
      <c r="AI129" s="959"/>
      <c r="AJ129" s="960"/>
      <c r="AK129" s="961">
        <v>6902961</v>
      </c>
      <c r="AL129" s="959"/>
      <c r="AM129" s="959"/>
      <c r="AN129" s="959"/>
      <c r="AO129" s="960"/>
      <c r="AP129" s="1063"/>
      <c r="AQ129" s="1064"/>
      <c r="AR129" s="1064"/>
      <c r="AS129" s="1064"/>
      <c r="AT129" s="1065"/>
      <c r="AU129" s="235"/>
      <c r="AV129" s="235"/>
      <c r="AW129" s="235"/>
      <c r="AX129" s="1054" t="s">
        <v>462</v>
      </c>
      <c r="AY129" s="950"/>
      <c r="AZ129" s="950"/>
      <c r="BA129" s="950"/>
      <c r="BB129" s="950"/>
      <c r="BC129" s="950"/>
      <c r="BD129" s="950"/>
      <c r="BE129" s="951"/>
      <c r="BF129" s="1055">
        <v>8.1</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463</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464</v>
      </c>
      <c r="X130" s="1061"/>
      <c r="Y130" s="1061"/>
      <c r="Z130" s="1062"/>
      <c r="AA130" s="958">
        <v>1089343</v>
      </c>
      <c r="AB130" s="959"/>
      <c r="AC130" s="959"/>
      <c r="AD130" s="959"/>
      <c r="AE130" s="960"/>
      <c r="AF130" s="961">
        <v>1066468</v>
      </c>
      <c r="AG130" s="959"/>
      <c r="AH130" s="959"/>
      <c r="AI130" s="959"/>
      <c r="AJ130" s="960"/>
      <c r="AK130" s="961">
        <v>1064005</v>
      </c>
      <c r="AL130" s="959"/>
      <c r="AM130" s="959"/>
      <c r="AN130" s="959"/>
      <c r="AO130" s="960"/>
      <c r="AP130" s="1063"/>
      <c r="AQ130" s="1064"/>
      <c r="AR130" s="1064"/>
      <c r="AS130" s="1064"/>
      <c r="AT130" s="1065"/>
      <c r="AU130" s="235"/>
      <c r="AV130" s="235"/>
      <c r="AW130" s="235"/>
      <c r="AX130" s="1113" t="s">
        <v>465</v>
      </c>
      <c r="AY130" s="1045"/>
      <c r="AZ130" s="1045"/>
      <c r="BA130" s="1045"/>
      <c r="BB130" s="1045"/>
      <c r="BC130" s="1045"/>
      <c r="BD130" s="1045"/>
      <c r="BE130" s="1046"/>
      <c r="BF130" s="1075">
        <v>32.9</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466</v>
      </c>
      <c r="X131" s="1084"/>
      <c r="Y131" s="1084"/>
      <c r="Z131" s="1085"/>
      <c r="AA131" s="997">
        <v>5855751</v>
      </c>
      <c r="AB131" s="998"/>
      <c r="AC131" s="998"/>
      <c r="AD131" s="998"/>
      <c r="AE131" s="999"/>
      <c r="AF131" s="1000">
        <v>5808847</v>
      </c>
      <c r="AG131" s="998"/>
      <c r="AH131" s="998"/>
      <c r="AI131" s="998"/>
      <c r="AJ131" s="999"/>
      <c r="AK131" s="1000">
        <v>5838956</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467</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468</v>
      </c>
      <c r="W132" s="1101"/>
      <c r="X132" s="1101"/>
      <c r="Y132" s="1101"/>
      <c r="Z132" s="1102"/>
      <c r="AA132" s="1103">
        <v>10.06357682</v>
      </c>
      <c r="AB132" s="1104"/>
      <c r="AC132" s="1104"/>
      <c r="AD132" s="1104"/>
      <c r="AE132" s="1105"/>
      <c r="AF132" s="1106">
        <v>7.8333101220000003</v>
      </c>
      <c r="AG132" s="1104"/>
      <c r="AH132" s="1104"/>
      <c r="AI132" s="1104"/>
      <c r="AJ132" s="1105"/>
      <c r="AK132" s="1106">
        <v>6.684739532</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469</v>
      </c>
      <c r="W133" s="1108"/>
      <c r="X133" s="1108"/>
      <c r="Y133" s="1108"/>
      <c r="Z133" s="1109"/>
      <c r="AA133" s="1110">
        <v>11.3</v>
      </c>
      <c r="AB133" s="1111"/>
      <c r="AC133" s="1111"/>
      <c r="AD133" s="1111"/>
      <c r="AE133" s="1112"/>
      <c r="AF133" s="1110">
        <v>9.6999999999999993</v>
      </c>
      <c r="AG133" s="1111"/>
      <c r="AH133" s="1111"/>
      <c r="AI133" s="1111"/>
      <c r="AJ133" s="1112"/>
      <c r="AK133" s="1110">
        <v>8.1</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58" zoomScaleNormal="85" zoomScaleSheetLayoutView="55" workbookViewId="0">
      <selection activeCell="P72" sqref="P72"/>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D46"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16"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470</v>
      </c>
      <c r="B5" s="246"/>
      <c r="C5" s="246"/>
      <c r="D5" s="246"/>
      <c r="E5" s="246"/>
      <c r="F5" s="246"/>
      <c r="G5" s="246"/>
      <c r="H5" s="246"/>
      <c r="I5" s="246"/>
      <c r="J5" s="246"/>
      <c r="K5" s="246"/>
      <c r="L5" s="246"/>
      <c r="M5" s="246"/>
      <c r="N5" s="246"/>
      <c r="O5" s="247"/>
    </row>
    <row r="6" spans="1:16">
      <c r="A6" s="248"/>
      <c r="B6" s="244"/>
      <c r="C6" s="244"/>
      <c r="D6" s="244"/>
      <c r="E6" s="244"/>
      <c r="F6" s="244"/>
      <c r="G6" s="249" t="s">
        <v>471</v>
      </c>
      <c r="H6" s="249"/>
      <c r="I6" s="249"/>
      <c r="J6" s="249"/>
      <c r="K6" s="244"/>
      <c r="L6" s="244"/>
      <c r="M6" s="244"/>
      <c r="N6" s="244"/>
    </row>
    <row r="7" spans="1:16">
      <c r="A7" s="248"/>
      <c r="B7" s="244"/>
      <c r="C7" s="244"/>
      <c r="D7" s="244"/>
      <c r="E7" s="244"/>
      <c r="F7" s="244"/>
      <c r="G7" s="251"/>
      <c r="H7" s="252"/>
      <c r="I7" s="252"/>
      <c r="J7" s="253"/>
      <c r="K7" s="1117" t="s">
        <v>472</v>
      </c>
      <c r="L7" s="254"/>
      <c r="M7" s="255" t="s">
        <v>473</v>
      </c>
      <c r="N7" s="256"/>
    </row>
    <row r="8" spans="1:16">
      <c r="A8" s="248"/>
      <c r="B8" s="244"/>
      <c r="C8" s="244"/>
      <c r="D8" s="244"/>
      <c r="E8" s="244"/>
      <c r="F8" s="244"/>
      <c r="G8" s="257"/>
      <c r="H8" s="258"/>
      <c r="I8" s="258"/>
      <c r="J8" s="259"/>
      <c r="K8" s="1118"/>
      <c r="L8" s="260" t="s">
        <v>474</v>
      </c>
      <c r="M8" s="261" t="s">
        <v>475</v>
      </c>
      <c r="N8" s="262" t="s">
        <v>476</v>
      </c>
    </row>
    <row r="9" spans="1:16">
      <c r="A9" s="248"/>
      <c r="B9" s="244"/>
      <c r="C9" s="244"/>
      <c r="D9" s="244"/>
      <c r="E9" s="244"/>
      <c r="F9" s="244"/>
      <c r="G9" s="1119" t="s">
        <v>477</v>
      </c>
      <c r="H9" s="1120"/>
      <c r="I9" s="1120"/>
      <c r="J9" s="1121"/>
      <c r="K9" s="263">
        <v>2172333</v>
      </c>
      <c r="L9" s="264">
        <v>106497</v>
      </c>
      <c r="M9" s="265">
        <v>79749</v>
      </c>
      <c r="N9" s="266">
        <v>33.5</v>
      </c>
    </row>
    <row r="10" spans="1:16">
      <c r="A10" s="248"/>
      <c r="B10" s="244"/>
      <c r="C10" s="244"/>
      <c r="D10" s="244"/>
      <c r="E10" s="244"/>
      <c r="F10" s="244"/>
      <c r="G10" s="1119" t="s">
        <v>478</v>
      </c>
      <c r="H10" s="1120"/>
      <c r="I10" s="1120"/>
      <c r="J10" s="1121"/>
      <c r="K10" s="267">
        <v>83677</v>
      </c>
      <c r="L10" s="268">
        <v>4102</v>
      </c>
      <c r="M10" s="269">
        <v>6217</v>
      </c>
      <c r="N10" s="270">
        <v>-34</v>
      </c>
    </row>
    <row r="11" spans="1:16" ht="13.5" customHeight="1">
      <c r="A11" s="248"/>
      <c r="B11" s="244"/>
      <c r="C11" s="244"/>
      <c r="D11" s="244"/>
      <c r="E11" s="244"/>
      <c r="F11" s="244"/>
      <c r="G11" s="1119" t="s">
        <v>479</v>
      </c>
      <c r="H11" s="1120"/>
      <c r="I11" s="1120"/>
      <c r="J11" s="1121"/>
      <c r="K11" s="267">
        <v>10785</v>
      </c>
      <c r="L11" s="268">
        <v>529</v>
      </c>
      <c r="M11" s="269">
        <v>8019</v>
      </c>
      <c r="N11" s="270">
        <v>-93.4</v>
      </c>
    </row>
    <row r="12" spans="1:16" ht="13.5" customHeight="1">
      <c r="A12" s="248"/>
      <c r="B12" s="244"/>
      <c r="C12" s="244"/>
      <c r="D12" s="244"/>
      <c r="E12" s="244"/>
      <c r="F12" s="244"/>
      <c r="G12" s="1119" t="s">
        <v>480</v>
      </c>
      <c r="H12" s="1120"/>
      <c r="I12" s="1120"/>
      <c r="J12" s="1121"/>
      <c r="K12" s="267">
        <v>23289</v>
      </c>
      <c r="L12" s="268">
        <v>1142</v>
      </c>
      <c r="M12" s="269">
        <v>1353</v>
      </c>
      <c r="N12" s="270">
        <v>-15.6</v>
      </c>
    </row>
    <row r="13" spans="1:16" ht="13.5" customHeight="1">
      <c r="A13" s="248"/>
      <c r="B13" s="244"/>
      <c r="C13" s="244"/>
      <c r="D13" s="244"/>
      <c r="E13" s="244"/>
      <c r="F13" s="244"/>
      <c r="G13" s="1119" t="s">
        <v>481</v>
      </c>
      <c r="H13" s="1120"/>
      <c r="I13" s="1120"/>
      <c r="J13" s="1121"/>
      <c r="K13" s="267" t="s">
        <v>482</v>
      </c>
      <c r="L13" s="268" t="s">
        <v>482</v>
      </c>
      <c r="M13" s="269" t="s">
        <v>482</v>
      </c>
      <c r="N13" s="270" t="s">
        <v>482</v>
      </c>
    </row>
    <row r="14" spans="1:16" ht="13.5" customHeight="1">
      <c r="A14" s="248"/>
      <c r="B14" s="244"/>
      <c r="C14" s="244"/>
      <c r="D14" s="244"/>
      <c r="E14" s="244"/>
      <c r="F14" s="244"/>
      <c r="G14" s="1119" t="s">
        <v>483</v>
      </c>
      <c r="H14" s="1120"/>
      <c r="I14" s="1120"/>
      <c r="J14" s="1121"/>
      <c r="K14" s="267">
        <v>135266</v>
      </c>
      <c r="L14" s="268">
        <v>6631</v>
      </c>
      <c r="M14" s="269">
        <v>3282</v>
      </c>
      <c r="N14" s="270">
        <v>102</v>
      </c>
    </row>
    <row r="15" spans="1:16" ht="13.5" customHeight="1">
      <c r="A15" s="248"/>
      <c r="B15" s="244"/>
      <c r="C15" s="244"/>
      <c r="D15" s="244"/>
      <c r="E15" s="244"/>
      <c r="F15" s="244"/>
      <c r="G15" s="1119" t="s">
        <v>484</v>
      </c>
      <c r="H15" s="1120"/>
      <c r="I15" s="1120"/>
      <c r="J15" s="1121"/>
      <c r="K15" s="267">
        <v>57750</v>
      </c>
      <c r="L15" s="268">
        <v>2831</v>
      </c>
      <c r="M15" s="269">
        <v>1832</v>
      </c>
      <c r="N15" s="270">
        <v>54.5</v>
      </c>
    </row>
    <row r="16" spans="1:16">
      <c r="A16" s="248"/>
      <c r="B16" s="244"/>
      <c r="C16" s="244"/>
      <c r="D16" s="244"/>
      <c r="E16" s="244"/>
      <c r="F16" s="244"/>
      <c r="G16" s="1122" t="s">
        <v>485</v>
      </c>
      <c r="H16" s="1123"/>
      <c r="I16" s="1123"/>
      <c r="J16" s="1124"/>
      <c r="K16" s="268">
        <v>-287234</v>
      </c>
      <c r="L16" s="268">
        <v>-14081</v>
      </c>
      <c r="M16" s="269">
        <v>-9558</v>
      </c>
      <c r="N16" s="270">
        <v>47.3</v>
      </c>
    </row>
    <row r="17" spans="1:16">
      <c r="A17" s="248"/>
      <c r="B17" s="244"/>
      <c r="C17" s="244"/>
      <c r="D17" s="244"/>
      <c r="E17" s="244"/>
      <c r="F17" s="244"/>
      <c r="G17" s="1122" t="s">
        <v>170</v>
      </c>
      <c r="H17" s="1123"/>
      <c r="I17" s="1123"/>
      <c r="J17" s="1124"/>
      <c r="K17" s="268">
        <v>2195866</v>
      </c>
      <c r="L17" s="268">
        <v>107651</v>
      </c>
      <c r="M17" s="269">
        <v>90893</v>
      </c>
      <c r="N17" s="270">
        <v>18.399999999999999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486</v>
      </c>
      <c r="H19" s="244"/>
      <c r="I19" s="244"/>
      <c r="J19" s="244"/>
      <c r="K19" s="244"/>
      <c r="L19" s="244"/>
      <c r="M19" s="244"/>
      <c r="N19" s="244"/>
    </row>
    <row r="20" spans="1:16">
      <c r="A20" s="248"/>
      <c r="B20" s="244"/>
      <c r="C20" s="244"/>
      <c r="D20" s="244"/>
      <c r="E20" s="244"/>
      <c r="F20" s="244"/>
      <c r="G20" s="272"/>
      <c r="H20" s="273"/>
      <c r="I20" s="273"/>
      <c r="J20" s="274"/>
      <c r="K20" s="275" t="s">
        <v>487</v>
      </c>
      <c r="L20" s="276" t="s">
        <v>488</v>
      </c>
      <c r="M20" s="277" t="s">
        <v>489</v>
      </c>
      <c r="N20" s="278"/>
    </row>
    <row r="21" spans="1:16" s="284" customFormat="1">
      <c r="A21" s="279"/>
      <c r="B21" s="249"/>
      <c r="C21" s="249"/>
      <c r="D21" s="249"/>
      <c r="E21" s="249"/>
      <c r="F21" s="249"/>
      <c r="G21" s="1114" t="s">
        <v>490</v>
      </c>
      <c r="H21" s="1115"/>
      <c r="I21" s="1115"/>
      <c r="J21" s="1116"/>
      <c r="K21" s="280">
        <v>11.42</v>
      </c>
      <c r="L21" s="281">
        <v>9.06</v>
      </c>
      <c r="M21" s="282">
        <v>2.36</v>
      </c>
      <c r="N21" s="249"/>
      <c r="O21" s="283"/>
      <c r="P21" s="279"/>
    </row>
    <row r="22" spans="1:16" s="284" customFormat="1">
      <c r="A22" s="279"/>
      <c r="B22" s="249"/>
      <c r="C22" s="249"/>
      <c r="D22" s="249"/>
      <c r="E22" s="249"/>
      <c r="F22" s="249"/>
      <c r="G22" s="1114" t="s">
        <v>491</v>
      </c>
      <c r="H22" s="1115"/>
      <c r="I22" s="1115"/>
      <c r="J22" s="1116"/>
      <c r="K22" s="285">
        <v>100.5</v>
      </c>
      <c r="L22" s="286">
        <v>96.9</v>
      </c>
      <c r="M22" s="287">
        <v>3.6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492</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494</v>
      </c>
      <c r="H29" s="249"/>
      <c r="I29" s="249"/>
      <c r="J29" s="249"/>
      <c r="K29" s="244"/>
      <c r="L29" s="244"/>
      <c r="M29" s="244"/>
      <c r="N29" s="244"/>
      <c r="O29" s="293"/>
    </row>
    <row r="30" spans="1:16">
      <c r="A30" s="248"/>
      <c r="B30" s="244"/>
      <c r="C30" s="244"/>
      <c r="D30" s="244"/>
      <c r="E30" s="244"/>
      <c r="F30" s="244"/>
      <c r="G30" s="251"/>
      <c r="H30" s="252"/>
      <c r="I30" s="252"/>
      <c r="J30" s="253"/>
      <c r="K30" s="1117" t="s">
        <v>472</v>
      </c>
      <c r="L30" s="254"/>
      <c r="M30" s="255" t="s">
        <v>473</v>
      </c>
      <c r="N30" s="256"/>
    </row>
    <row r="31" spans="1:16">
      <c r="A31" s="248"/>
      <c r="B31" s="244"/>
      <c r="C31" s="244"/>
      <c r="D31" s="244"/>
      <c r="E31" s="244"/>
      <c r="F31" s="244"/>
      <c r="G31" s="257"/>
      <c r="H31" s="258"/>
      <c r="I31" s="258"/>
      <c r="J31" s="259"/>
      <c r="K31" s="1118"/>
      <c r="L31" s="260" t="s">
        <v>474</v>
      </c>
      <c r="M31" s="261" t="s">
        <v>475</v>
      </c>
      <c r="N31" s="262" t="s">
        <v>476</v>
      </c>
    </row>
    <row r="32" spans="1:16" ht="27" customHeight="1">
      <c r="A32" s="248"/>
      <c r="B32" s="244"/>
      <c r="C32" s="244"/>
      <c r="D32" s="244"/>
      <c r="E32" s="244"/>
      <c r="F32" s="244"/>
      <c r="G32" s="1130" t="s">
        <v>495</v>
      </c>
      <c r="H32" s="1131"/>
      <c r="I32" s="1131"/>
      <c r="J32" s="1132"/>
      <c r="K32" s="294">
        <v>1196150</v>
      </c>
      <c r="L32" s="294">
        <v>58641</v>
      </c>
      <c r="M32" s="295">
        <v>60211</v>
      </c>
      <c r="N32" s="296">
        <v>-2.6</v>
      </c>
    </row>
    <row r="33" spans="1:16" ht="13.5" customHeight="1">
      <c r="A33" s="248"/>
      <c r="B33" s="244"/>
      <c r="C33" s="244"/>
      <c r="D33" s="244"/>
      <c r="E33" s="244"/>
      <c r="F33" s="244"/>
      <c r="G33" s="1130" t="s">
        <v>496</v>
      </c>
      <c r="H33" s="1131"/>
      <c r="I33" s="1131"/>
      <c r="J33" s="1132"/>
      <c r="K33" s="294" t="s">
        <v>482</v>
      </c>
      <c r="L33" s="294" t="s">
        <v>482</v>
      </c>
      <c r="M33" s="295" t="s">
        <v>482</v>
      </c>
      <c r="N33" s="296" t="s">
        <v>482</v>
      </c>
    </row>
    <row r="34" spans="1:16" ht="27" customHeight="1">
      <c r="A34" s="248"/>
      <c r="B34" s="244"/>
      <c r="C34" s="244"/>
      <c r="D34" s="244"/>
      <c r="E34" s="244"/>
      <c r="F34" s="244"/>
      <c r="G34" s="1130" t="s">
        <v>497</v>
      </c>
      <c r="H34" s="1131"/>
      <c r="I34" s="1131"/>
      <c r="J34" s="1132"/>
      <c r="K34" s="294" t="s">
        <v>482</v>
      </c>
      <c r="L34" s="294" t="s">
        <v>482</v>
      </c>
      <c r="M34" s="295">
        <v>12</v>
      </c>
      <c r="N34" s="296" t="s">
        <v>482</v>
      </c>
    </row>
    <row r="35" spans="1:16" ht="27" customHeight="1">
      <c r="A35" s="248"/>
      <c r="B35" s="244"/>
      <c r="C35" s="244"/>
      <c r="D35" s="244"/>
      <c r="E35" s="244"/>
      <c r="F35" s="244"/>
      <c r="G35" s="1130" t="s">
        <v>498</v>
      </c>
      <c r="H35" s="1131"/>
      <c r="I35" s="1131"/>
      <c r="J35" s="1132"/>
      <c r="K35" s="294">
        <v>263476</v>
      </c>
      <c r="L35" s="294">
        <v>12917</v>
      </c>
      <c r="M35" s="295">
        <v>18343</v>
      </c>
      <c r="N35" s="296">
        <v>-29.6</v>
      </c>
    </row>
    <row r="36" spans="1:16" ht="27" customHeight="1">
      <c r="A36" s="248"/>
      <c r="B36" s="244"/>
      <c r="C36" s="244"/>
      <c r="D36" s="244"/>
      <c r="E36" s="244"/>
      <c r="F36" s="244"/>
      <c r="G36" s="1130" t="s">
        <v>499</v>
      </c>
      <c r="H36" s="1131"/>
      <c r="I36" s="1131"/>
      <c r="J36" s="1132"/>
      <c r="K36" s="294">
        <v>19700</v>
      </c>
      <c r="L36" s="294">
        <v>966</v>
      </c>
      <c r="M36" s="295">
        <v>3415</v>
      </c>
      <c r="N36" s="296">
        <v>-71.7</v>
      </c>
    </row>
    <row r="37" spans="1:16" ht="13.5" customHeight="1">
      <c r="A37" s="248"/>
      <c r="B37" s="244"/>
      <c r="C37" s="244"/>
      <c r="D37" s="244"/>
      <c r="E37" s="244"/>
      <c r="F37" s="244"/>
      <c r="G37" s="1130" t="s">
        <v>500</v>
      </c>
      <c r="H37" s="1131"/>
      <c r="I37" s="1131"/>
      <c r="J37" s="1132"/>
      <c r="K37" s="294">
        <v>2226</v>
      </c>
      <c r="L37" s="294">
        <v>109</v>
      </c>
      <c r="M37" s="295">
        <v>2186</v>
      </c>
      <c r="N37" s="296">
        <v>-95</v>
      </c>
    </row>
    <row r="38" spans="1:16" ht="27" customHeight="1">
      <c r="A38" s="248"/>
      <c r="B38" s="244"/>
      <c r="C38" s="244"/>
      <c r="D38" s="244"/>
      <c r="E38" s="244"/>
      <c r="F38" s="244"/>
      <c r="G38" s="1133" t="s">
        <v>501</v>
      </c>
      <c r="H38" s="1134"/>
      <c r="I38" s="1134"/>
      <c r="J38" s="1135"/>
      <c r="K38" s="297" t="s">
        <v>482</v>
      </c>
      <c r="L38" s="297" t="s">
        <v>482</v>
      </c>
      <c r="M38" s="298">
        <v>6</v>
      </c>
      <c r="N38" s="299" t="s">
        <v>482</v>
      </c>
      <c r="O38" s="293"/>
    </row>
    <row r="39" spans="1:16">
      <c r="A39" s="248"/>
      <c r="B39" s="244"/>
      <c r="C39" s="244"/>
      <c r="D39" s="244"/>
      <c r="E39" s="244"/>
      <c r="F39" s="244"/>
      <c r="G39" s="1133" t="s">
        <v>502</v>
      </c>
      <c r="H39" s="1134"/>
      <c r="I39" s="1134"/>
      <c r="J39" s="1135"/>
      <c r="K39" s="300">
        <v>-27228</v>
      </c>
      <c r="L39" s="300">
        <v>-1335</v>
      </c>
      <c r="M39" s="301">
        <v>-3932</v>
      </c>
      <c r="N39" s="302">
        <v>-66</v>
      </c>
      <c r="O39" s="293"/>
    </row>
    <row r="40" spans="1:16" ht="27" customHeight="1">
      <c r="A40" s="248"/>
      <c r="B40" s="244"/>
      <c r="C40" s="244"/>
      <c r="D40" s="244"/>
      <c r="E40" s="244"/>
      <c r="F40" s="244"/>
      <c r="G40" s="1130" t="s">
        <v>503</v>
      </c>
      <c r="H40" s="1131"/>
      <c r="I40" s="1131"/>
      <c r="J40" s="1132"/>
      <c r="K40" s="300">
        <v>-1064005</v>
      </c>
      <c r="L40" s="300">
        <v>-52162</v>
      </c>
      <c r="M40" s="301">
        <v>-53401</v>
      </c>
      <c r="N40" s="302">
        <v>-2.2999999999999998</v>
      </c>
      <c r="O40" s="293"/>
    </row>
    <row r="41" spans="1:16">
      <c r="A41" s="248"/>
      <c r="B41" s="244"/>
      <c r="C41" s="244"/>
      <c r="D41" s="244"/>
      <c r="E41" s="244"/>
      <c r="F41" s="244"/>
      <c r="G41" s="1136" t="s">
        <v>280</v>
      </c>
      <c r="H41" s="1137"/>
      <c r="I41" s="1137"/>
      <c r="J41" s="1138"/>
      <c r="K41" s="294">
        <v>390319</v>
      </c>
      <c r="L41" s="300">
        <v>19135</v>
      </c>
      <c r="M41" s="301">
        <v>26841</v>
      </c>
      <c r="N41" s="302">
        <v>-28.7</v>
      </c>
      <c r="O41" s="293"/>
    </row>
    <row r="42" spans="1:16">
      <c r="A42" s="248"/>
      <c r="B42" s="244"/>
      <c r="C42" s="244"/>
      <c r="D42" s="244"/>
      <c r="E42" s="244"/>
      <c r="F42" s="244"/>
      <c r="G42" s="303" t="s">
        <v>504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505</v>
      </c>
      <c r="B47" s="244"/>
      <c r="C47" s="244"/>
      <c r="D47" s="244"/>
      <c r="E47" s="244"/>
      <c r="F47" s="244"/>
      <c r="G47" s="244"/>
      <c r="H47" s="244"/>
      <c r="I47" s="244"/>
      <c r="J47" s="244"/>
      <c r="K47" s="244"/>
      <c r="L47" s="244"/>
      <c r="M47" s="244"/>
      <c r="N47" s="244"/>
    </row>
    <row r="48" spans="1:16">
      <c r="A48" s="248"/>
      <c r="B48" s="244"/>
      <c r="C48" s="244"/>
      <c r="D48" s="244"/>
      <c r="E48" s="244"/>
      <c r="F48" s="244"/>
      <c r="G48" s="308" t="s">
        <v>506</v>
      </c>
      <c r="H48" s="308"/>
      <c r="I48" s="308"/>
      <c r="J48" s="308"/>
      <c r="K48" s="308"/>
      <c r="L48" s="308"/>
      <c r="M48" s="309"/>
      <c r="N48" s="308"/>
    </row>
    <row r="49" spans="1:14" ht="13.5" customHeight="1">
      <c r="A49" s="248"/>
      <c r="B49" s="244"/>
      <c r="C49" s="244"/>
      <c r="D49" s="244"/>
      <c r="E49" s="244"/>
      <c r="F49" s="244"/>
      <c r="G49" s="310"/>
      <c r="H49" s="311"/>
      <c r="I49" s="1125" t="s">
        <v>472</v>
      </c>
      <c r="J49" s="1127" t="s">
        <v>507</v>
      </c>
      <c r="K49" s="1128"/>
      <c r="L49" s="1128"/>
      <c r="M49" s="1128"/>
      <c r="N49" s="1129"/>
    </row>
    <row r="50" spans="1:14">
      <c r="A50" s="248"/>
      <c r="B50" s="244"/>
      <c r="C50" s="244"/>
      <c r="D50" s="244"/>
      <c r="E50" s="244"/>
      <c r="F50" s="244"/>
      <c r="G50" s="312"/>
      <c r="H50" s="313"/>
      <c r="I50" s="1126"/>
      <c r="J50" s="314" t="s">
        <v>508</v>
      </c>
      <c r="K50" s="315" t="s">
        <v>509</v>
      </c>
      <c r="L50" s="316" t="s">
        <v>510</v>
      </c>
      <c r="M50" s="317" t="s">
        <v>511</v>
      </c>
      <c r="N50" s="318" t="s">
        <v>512</v>
      </c>
    </row>
    <row r="51" spans="1:14">
      <c r="A51" s="248"/>
      <c r="B51" s="244"/>
      <c r="C51" s="244"/>
      <c r="D51" s="244"/>
      <c r="E51" s="244"/>
      <c r="F51" s="244"/>
      <c r="G51" s="310" t="s">
        <v>513</v>
      </c>
      <c r="H51" s="311"/>
      <c r="I51" s="319">
        <v>1097010</v>
      </c>
      <c r="J51" s="320">
        <v>51265</v>
      </c>
      <c r="K51" s="321">
        <v>22.7</v>
      </c>
      <c r="L51" s="322">
        <v>79008</v>
      </c>
      <c r="M51" s="323">
        <v>36.6</v>
      </c>
      <c r="N51" s="324">
        <v>-13.9</v>
      </c>
    </row>
    <row r="52" spans="1:14">
      <c r="A52" s="248"/>
      <c r="B52" s="244"/>
      <c r="C52" s="244"/>
      <c r="D52" s="244"/>
      <c r="E52" s="244"/>
      <c r="F52" s="244"/>
      <c r="G52" s="325"/>
      <c r="H52" s="326" t="s">
        <v>514</v>
      </c>
      <c r="I52" s="327">
        <v>752647</v>
      </c>
      <c r="J52" s="328">
        <v>35172</v>
      </c>
      <c r="K52" s="329">
        <v>81.5</v>
      </c>
      <c r="L52" s="330">
        <v>46014</v>
      </c>
      <c r="M52" s="331">
        <v>37.5</v>
      </c>
      <c r="N52" s="332">
        <v>44</v>
      </c>
    </row>
    <row r="53" spans="1:14">
      <c r="A53" s="248"/>
      <c r="B53" s="244"/>
      <c r="C53" s="244"/>
      <c r="D53" s="244"/>
      <c r="E53" s="244"/>
      <c r="F53" s="244"/>
      <c r="G53" s="310" t="s">
        <v>515</v>
      </c>
      <c r="H53" s="311"/>
      <c r="I53" s="319">
        <v>1161689</v>
      </c>
      <c r="J53" s="320">
        <v>55156</v>
      </c>
      <c r="K53" s="321">
        <v>7.6</v>
      </c>
      <c r="L53" s="322">
        <v>86381</v>
      </c>
      <c r="M53" s="323">
        <v>9.3000000000000007</v>
      </c>
      <c r="N53" s="324">
        <v>-1.7</v>
      </c>
    </row>
    <row r="54" spans="1:14">
      <c r="A54" s="248"/>
      <c r="B54" s="244"/>
      <c r="C54" s="244"/>
      <c r="D54" s="244"/>
      <c r="E54" s="244"/>
      <c r="F54" s="244"/>
      <c r="G54" s="325"/>
      <c r="H54" s="326" t="s">
        <v>514</v>
      </c>
      <c r="I54" s="327">
        <v>701357</v>
      </c>
      <c r="J54" s="328">
        <v>33300</v>
      </c>
      <c r="K54" s="329">
        <v>-5.3</v>
      </c>
      <c r="L54" s="330">
        <v>41242</v>
      </c>
      <c r="M54" s="331">
        <v>-10.4</v>
      </c>
      <c r="N54" s="332">
        <v>5.0999999999999996</v>
      </c>
    </row>
    <row r="55" spans="1:14">
      <c r="A55" s="248"/>
      <c r="B55" s="244"/>
      <c r="C55" s="244"/>
      <c r="D55" s="244"/>
      <c r="E55" s="244"/>
      <c r="F55" s="244"/>
      <c r="G55" s="310" t="s">
        <v>516</v>
      </c>
      <c r="H55" s="311"/>
      <c r="I55" s="319">
        <v>1467591</v>
      </c>
      <c r="J55" s="320">
        <v>70527</v>
      </c>
      <c r="K55" s="321">
        <v>27.9</v>
      </c>
      <c r="L55" s="322">
        <v>67088</v>
      </c>
      <c r="M55" s="323">
        <v>-22.3</v>
      </c>
      <c r="N55" s="324">
        <v>50.2</v>
      </c>
    </row>
    <row r="56" spans="1:14">
      <c r="A56" s="248"/>
      <c r="B56" s="244"/>
      <c r="C56" s="244"/>
      <c r="D56" s="244"/>
      <c r="E56" s="244"/>
      <c r="F56" s="244"/>
      <c r="G56" s="325"/>
      <c r="H56" s="326" t="s">
        <v>514</v>
      </c>
      <c r="I56" s="327">
        <v>747399</v>
      </c>
      <c r="J56" s="328">
        <v>35917</v>
      </c>
      <c r="K56" s="329">
        <v>7.9</v>
      </c>
      <c r="L56" s="330">
        <v>37146</v>
      </c>
      <c r="M56" s="331">
        <v>-9.9</v>
      </c>
      <c r="N56" s="332">
        <v>17.8</v>
      </c>
    </row>
    <row r="57" spans="1:14">
      <c r="A57" s="248"/>
      <c r="B57" s="244"/>
      <c r="C57" s="244"/>
      <c r="D57" s="244"/>
      <c r="E57" s="244"/>
      <c r="F57" s="244"/>
      <c r="G57" s="310" t="s">
        <v>517</v>
      </c>
      <c r="H57" s="311"/>
      <c r="I57" s="319">
        <v>1201981</v>
      </c>
      <c r="J57" s="320">
        <v>58456</v>
      </c>
      <c r="K57" s="321">
        <v>-17.100000000000001</v>
      </c>
      <c r="L57" s="322">
        <v>70489</v>
      </c>
      <c r="M57" s="323">
        <v>5.0999999999999996</v>
      </c>
      <c r="N57" s="324">
        <v>-22.2</v>
      </c>
    </row>
    <row r="58" spans="1:14">
      <c r="A58" s="248"/>
      <c r="B58" s="244"/>
      <c r="C58" s="244"/>
      <c r="D58" s="244"/>
      <c r="E58" s="244"/>
      <c r="F58" s="244"/>
      <c r="G58" s="325"/>
      <c r="H58" s="326" t="s">
        <v>514</v>
      </c>
      <c r="I58" s="327">
        <v>564503</v>
      </c>
      <c r="J58" s="328">
        <v>27454</v>
      </c>
      <c r="K58" s="329">
        <v>-23.6</v>
      </c>
      <c r="L58" s="330">
        <v>37817</v>
      </c>
      <c r="M58" s="331">
        <v>1.8</v>
      </c>
      <c r="N58" s="332">
        <v>-25.4</v>
      </c>
    </row>
    <row r="59" spans="1:14">
      <c r="A59" s="248"/>
      <c r="B59" s="244"/>
      <c r="C59" s="244"/>
      <c r="D59" s="244"/>
      <c r="E59" s="244"/>
      <c r="F59" s="244"/>
      <c r="G59" s="310" t="s">
        <v>518</v>
      </c>
      <c r="H59" s="311"/>
      <c r="I59" s="319">
        <v>1455621</v>
      </c>
      <c r="J59" s="320">
        <v>71361</v>
      </c>
      <c r="K59" s="321">
        <v>22.1</v>
      </c>
      <c r="L59" s="322">
        <v>84389</v>
      </c>
      <c r="M59" s="323">
        <v>19.7</v>
      </c>
      <c r="N59" s="324">
        <v>2.4</v>
      </c>
    </row>
    <row r="60" spans="1:14">
      <c r="A60" s="248"/>
      <c r="B60" s="244"/>
      <c r="C60" s="244"/>
      <c r="D60" s="244"/>
      <c r="E60" s="244"/>
      <c r="F60" s="244"/>
      <c r="G60" s="325"/>
      <c r="H60" s="326" t="s">
        <v>514</v>
      </c>
      <c r="I60" s="333">
        <v>547012</v>
      </c>
      <c r="J60" s="328">
        <v>26817</v>
      </c>
      <c r="K60" s="329">
        <v>-2.2999999999999998</v>
      </c>
      <c r="L60" s="330">
        <v>44339</v>
      </c>
      <c r="M60" s="331">
        <v>17.2</v>
      </c>
      <c r="N60" s="332">
        <v>-19.5</v>
      </c>
    </row>
    <row r="61" spans="1:14">
      <c r="A61" s="248"/>
      <c r="B61" s="244"/>
      <c r="C61" s="244"/>
      <c r="D61" s="244"/>
      <c r="E61" s="244"/>
      <c r="F61" s="244"/>
      <c r="G61" s="310" t="s">
        <v>519</v>
      </c>
      <c r="H61" s="334"/>
      <c r="I61" s="335">
        <v>1276778</v>
      </c>
      <c r="J61" s="336">
        <v>61353</v>
      </c>
      <c r="K61" s="337">
        <v>12.6</v>
      </c>
      <c r="L61" s="338">
        <v>77471</v>
      </c>
      <c r="M61" s="339">
        <v>9.6999999999999993</v>
      </c>
      <c r="N61" s="324">
        <v>2.9</v>
      </c>
    </row>
    <row r="62" spans="1:14">
      <c r="A62" s="248"/>
      <c r="B62" s="244"/>
      <c r="C62" s="244"/>
      <c r="D62" s="244"/>
      <c r="E62" s="244"/>
      <c r="F62" s="244"/>
      <c r="G62" s="325"/>
      <c r="H62" s="326" t="s">
        <v>514</v>
      </c>
      <c r="I62" s="327">
        <v>662584</v>
      </c>
      <c r="J62" s="328">
        <v>31732</v>
      </c>
      <c r="K62" s="329">
        <v>11.6</v>
      </c>
      <c r="L62" s="330">
        <v>41312</v>
      </c>
      <c r="M62" s="331">
        <v>7.2</v>
      </c>
      <c r="N62" s="332">
        <v>4.4000000000000004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D34"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521</v>
      </c>
      <c r="G46" s="8" t="s">
        <v>522</v>
      </c>
      <c r="H46" s="8" t="s">
        <v>523</v>
      </c>
      <c r="I46" s="8" t="s">
        <v>524</v>
      </c>
      <c r="J46" s="9" t="s">
        <v>525</v>
      </c>
    </row>
    <row r="47" spans="2:10" ht="57.75" customHeight="1">
      <c r="B47" s="10"/>
      <c r="C47" s="1139" t="s">
        <v>3</v>
      </c>
      <c r="D47" s="1139"/>
      <c r="E47" s="1140"/>
      <c r="F47" s="11">
        <v>8.52</v>
      </c>
      <c r="G47" s="12">
        <v>12.03</v>
      </c>
      <c r="H47" s="12">
        <v>12.71</v>
      </c>
      <c r="I47" s="12">
        <v>14.04</v>
      </c>
      <c r="J47" s="13">
        <v>17.75</v>
      </c>
    </row>
    <row r="48" spans="2:10" ht="57.75" customHeight="1">
      <c r="B48" s="14"/>
      <c r="C48" s="1141" t="s">
        <v>4</v>
      </c>
      <c r="D48" s="1141"/>
      <c r="E48" s="1142"/>
      <c r="F48" s="15">
        <v>3.99</v>
      </c>
      <c r="G48" s="16">
        <v>3.51</v>
      </c>
      <c r="H48" s="16">
        <v>6.41</v>
      </c>
      <c r="I48" s="16">
        <v>5.2</v>
      </c>
      <c r="J48" s="17">
        <v>6.53</v>
      </c>
    </row>
    <row r="49" spans="2:10" ht="57.75" customHeight="1" thickBot="1">
      <c r="B49" s="18"/>
      <c r="C49" s="1143" t="s">
        <v>5</v>
      </c>
      <c r="D49" s="1143"/>
      <c r="E49" s="1144"/>
      <c r="F49" s="19">
        <v>3.37</v>
      </c>
      <c r="G49" s="20">
        <v>3.48</v>
      </c>
      <c r="H49" s="20">
        <v>3.27</v>
      </c>
      <c r="I49" s="20" t="s">
        <v>526</v>
      </c>
      <c r="J49" s="21">
        <v>5.1100000000000003</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E31"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521</v>
      </c>
      <c r="G33" s="29" t="s">
        <v>522</v>
      </c>
      <c r="H33" s="29" t="s">
        <v>523</v>
      </c>
      <c r="I33" s="29" t="s">
        <v>524</v>
      </c>
      <c r="J33" s="30" t="s">
        <v>525</v>
      </c>
      <c r="K33" s="22"/>
      <c r="L33" s="22"/>
      <c r="M33" s="22"/>
      <c r="N33" s="22"/>
      <c r="O33" s="22"/>
      <c r="P33" s="22"/>
    </row>
    <row r="34" spans="1:16" ht="39" customHeight="1">
      <c r="A34" s="22"/>
      <c r="B34" s="31"/>
      <c r="C34" s="1151" t="s">
        <v>527</v>
      </c>
      <c r="D34" s="1151"/>
      <c r="E34" s="1152"/>
      <c r="F34" s="32">
        <v>0.02</v>
      </c>
      <c r="G34" s="33">
        <v>0.02</v>
      </c>
      <c r="H34" s="33">
        <v>0.02</v>
      </c>
      <c r="I34" s="33">
        <v>7.0000000000000007E-2</v>
      </c>
      <c r="J34" s="34" t="s">
        <v>528</v>
      </c>
      <c r="K34" s="22"/>
      <c r="L34" s="22"/>
      <c r="M34" s="22"/>
      <c r="N34" s="22"/>
      <c r="O34" s="22"/>
      <c r="P34" s="22"/>
    </row>
    <row r="35" spans="1:16" ht="39" customHeight="1">
      <c r="A35" s="22"/>
      <c r="B35" s="35"/>
      <c r="C35" s="1145" t="s">
        <v>529</v>
      </c>
      <c r="D35" s="1146"/>
      <c r="E35" s="1147"/>
      <c r="F35" s="36">
        <v>3.34</v>
      </c>
      <c r="G35" s="37">
        <v>5.45</v>
      </c>
      <c r="H35" s="37">
        <v>7.06</v>
      </c>
      <c r="I35" s="37">
        <v>8.18</v>
      </c>
      <c r="J35" s="38">
        <v>7.6</v>
      </c>
      <c r="K35" s="22"/>
      <c r="L35" s="22"/>
      <c r="M35" s="22"/>
      <c r="N35" s="22"/>
      <c r="O35" s="22"/>
      <c r="P35" s="22"/>
    </row>
    <row r="36" spans="1:16" ht="39" customHeight="1">
      <c r="A36" s="22"/>
      <c r="B36" s="35"/>
      <c r="C36" s="1145" t="s">
        <v>530</v>
      </c>
      <c r="D36" s="1146"/>
      <c r="E36" s="1147"/>
      <c r="F36" s="36">
        <v>3.95</v>
      </c>
      <c r="G36" s="37">
        <v>3.43</v>
      </c>
      <c r="H36" s="37">
        <v>6.34</v>
      </c>
      <c r="I36" s="37">
        <v>5.17</v>
      </c>
      <c r="J36" s="38">
        <v>6.5</v>
      </c>
      <c r="K36" s="22"/>
      <c r="L36" s="22"/>
      <c r="M36" s="22"/>
      <c r="N36" s="22"/>
      <c r="O36" s="22"/>
      <c r="P36" s="22"/>
    </row>
    <row r="37" spans="1:16" ht="39" customHeight="1">
      <c r="A37" s="22"/>
      <c r="B37" s="35"/>
      <c r="C37" s="1145" t="s">
        <v>531</v>
      </c>
      <c r="D37" s="1146"/>
      <c r="E37" s="1147"/>
      <c r="F37" s="36">
        <v>4.12</v>
      </c>
      <c r="G37" s="37">
        <v>4.58</v>
      </c>
      <c r="H37" s="37">
        <v>5.45</v>
      </c>
      <c r="I37" s="37">
        <v>6.45</v>
      </c>
      <c r="J37" s="38">
        <v>6.49</v>
      </c>
      <c r="K37" s="22"/>
      <c r="L37" s="22"/>
      <c r="M37" s="22"/>
      <c r="N37" s="22"/>
      <c r="O37" s="22"/>
      <c r="P37" s="22"/>
    </row>
    <row r="38" spans="1:16" ht="39" customHeight="1">
      <c r="A38" s="22"/>
      <c r="B38" s="35"/>
      <c r="C38" s="1145" t="s">
        <v>532</v>
      </c>
      <c r="D38" s="1146"/>
      <c r="E38" s="1147"/>
      <c r="F38" s="36">
        <v>2.17</v>
      </c>
      <c r="G38" s="37">
        <v>1.69</v>
      </c>
      <c r="H38" s="37">
        <v>3.5</v>
      </c>
      <c r="I38" s="37">
        <v>5.04</v>
      </c>
      <c r="J38" s="38">
        <v>2.59</v>
      </c>
      <c r="K38" s="22"/>
      <c r="L38" s="22"/>
      <c r="M38" s="22"/>
      <c r="N38" s="22"/>
      <c r="O38" s="22"/>
      <c r="P38" s="22"/>
    </row>
    <row r="39" spans="1:16" ht="39" customHeight="1">
      <c r="A39" s="22"/>
      <c r="B39" s="35"/>
      <c r="C39" s="1145" t="s">
        <v>533</v>
      </c>
      <c r="D39" s="1146"/>
      <c r="E39" s="1147"/>
      <c r="F39" s="36">
        <v>0.76</v>
      </c>
      <c r="G39" s="37">
        <v>0.73</v>
      </c>
      <c r="H39" s="37">
        <v>0.4</v>
      </c>
      <c r="I39" s="37">
        <v>0.84</v>
      </c>
      <c r="J39" s="38">
        <v>0.88</v>
      </c>
      <c r="K39" s="22"/>
      <c r="L39" s="22"/>
      <c r="M39" s="22"/>
      <c r="N39" s="22"/>
      <c r="O39" s="22"/>
      <c r="P39" s="22"/>
    </row>
    <row r="40" spans="1:16" ht="39" customHeight="1">
      <c r="A40" s="22"/>
      <c r="B40" s="35"/>
      <c r="C40" s="1145" t="s">
        <v>534</v>
      </c>
      <c r="D40" s="1146"/>
      <c r="E40" s="1147"/>
      <c r="F40" s="36">
        <v>0.62</v>
      </c>
      <c r="G40" s="37">
        <v>0.04</v>
      </c>
      <c r="H40" s="37">
        <v>0.04</v>
      </c>
      <c r="I40" s="37">
        <v>0.02</v>
      </c>
      <c r="J40" s="38">
        <v>0.08</v>
      </c>
      <c r="K40" s="22"/>
      <c r="L40" s="22"/>
      <c r="M40" s="22"/>
      <c r="N40" s="22"/>
      <c r="O40" s="22"/>
      <c r="P40" s="22"/>
    </row>
    <row r="41" spans="1:16" ht="39" customHeight="1">
      <c r="A41" s="22"/>
      <c r="B41" s="35"/>
      <c r="C41" s="1145" t="s">
        <v>535</v>
      </c>
      <c r="D41" s="1146"/>
      <c r="E41" s="1147"/>
      <c r="F41" s="36">
        <v>0.04</v>
      </c>
      <c r="G41" s="37">
        <v>7.0000000000000007E-2</v>
      </c>
      <c r="H41" s="37">
        <v>7.0000000000000007E-2</v>
      </c>
      <c r="I41" s="37">
        <v>0.03</v>
      </c>
      <c r="J41" s="38">
        <v>0.03</v>
      </c>
      <c r="K41" s="22"/>
      <c r="L41" s="22"/>
      <c r="M41" s="22"/>
      <c r="N41" s="22"/>
      <c r="O41" s="22"/>
      <c r="P41" s="22"/>
    </row>
    <row r="42" spans="1:16" ht="39" customHeight="1">
      <c r="A42" s="22"/>
      <c r="B42" s="39"/>
      <c r="C42" s="1145" t="s">
        <v>536</v>
      </c>
      <c r="D42" s="1146"/>
      <c r="E42" s="1147"/>
      <c r="F42" s="36" t="s">
        <v>482</v>
      </c>
      <c r="G42" s="37" t="s">
        <v>482</v>
      </c>
      <c r="H42" s="37" t="s">
        <v>482</v>
      </c>
      <c r="I42" s="37" t="s">
        <v>482</v>
      </c>
      <c r="J42" s="38" t="s">
        <v>482</v>
      </c>
      <c r="K42" s="22"/>
      <c r="L42" s="22"/>
      <c r="M42" s="22"/>
      <c r="N42" s="22"/>
      <c r="O42" s="22"/>
      <c r="P42" s="22"/>
    </row>
    <row r="43" spans="1:16" ht="39" customHeight="1" thickBot="1">
      <c r="A43" s="22"/>
      <c r="B43" s="40"/>
      <c r="C43" s="1148" t="s">
        <v>537</v>
      </c>
      <c r="D43" s="1149"/>
      <c r="E43" s="1150"/>
      <c r="F43" s="41">
        <v>0.09</v>
      </c>
      <c r="G43" s="42">
        <v>0.02</v>
      </c>
      <c r="H43" s="42">
        <v>0.02</v>
      </c>
      <c r="I43" s="42">
        <v>0.02</v>
      </c>
      <c r="J43" s="43">
        <v>0.04</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F43"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c r="A45" s="48"/>
      <c r="B45" s="1161" t="s">
        <v>10</v>
      </c>
      <c r="C45" s="1162"/>
      <c r="D45" s="58"/>
      <c r="E45" s="1167" t="s">
        <v>11</v>
      </c>
      <c r="F45" s="1167"/>
      <c r="G45" s="1167"/>
      <c r="H45" s="1167"/>
      <c r="I45" s="1167"/>
      <c r="J45" s="1168"/>
      <c r="K45" s="59">
        <v>1569</v>
      </c>
      <c r="L45" s="60">
        <v>1458</v>
      </c>
      <c r="M45" s="60">
        <v>1380</v>
      </c>
      <c r="N45" s="60">
        <v>1268</v>
      </c>
      <c r="O45" s="61">
        <v>1196</v>
      </c>
      <c r="P45" s="48"/>
      <c r="Q45" s="48"/>
      <c r="R45" s="48"/>
      <c r="S45" s="48"/>
      <c r="T45" s="48"/>
      <c r="U45" s="48"/>
    </row>
    <row r="46" spans="1:21" ht="30.75" customHeight="1">
      <c r="A46" s="48"/>
      <c r="B46" s="1163"/>
      <c r="C46" s="1164"/>
      <c r="D46" s="62"/>
      <c r="E46" s="1155" t="s">
        <v>12</v>
      </c>
      <c r="F46" s="1155"/>
      <c r="G46" s="1155"/>
      <c r="H46" s="1155"/>
      <c r="I46" s="1155"/>
      <c r="J46" s="1156"/>
      <c r="K46" s="63" t="s">
        <v>482</v>
      </c>
      <c r="L46" s="64" t="s">
        <v>482</v>
      </c>
      <c r="M46" s="64" t="s">
        <v>482</v>
      </c>
      <c r="N46" s="64" t="s">
        <v>482</v>
      </c>
      <c r="O46" s="65" t="s">
        <v>482</v>
      </c>
      <c r="P46" s="48"/>
      <c r="Q46" s="48"/>
      <c r="R46" s="48"/>
      <c r="S46" s="48"/>
      <c r="T46" s="48"/>
      <c r="U46" s="48"/>
    </row>
    <row r="47" spans="1:21" ht="30.75" customHeight="1">
      <c r="A47" s="48"/>
      <c r="B47" s="1163"/>
      <c r="C47" s="1164"/>
      <c r="D47" s="62"/>
      <c r="E47" s="1155" t="s">
        <v>13</v>
      </c>
      <c r="F47" s="1155"/>
      <c r="G47" s="1155"/>
      <c r="H47" s="1155"/>
      <c r="I47" s="1155"/>
      <c r="J47" s="1156"/>
      <c r="K47" s="63" t="s">
        <v>482</v>
      </c>
      <c r="L47" s="64" t="s">
        <v>482</v>
      </c>
      <c r="M47" s="64" t="s">
        <v>482</v>
      </c>
      <c r="N47" s="64" t="s">
        <v>482</v>
      </c>
      <c r="O47" s="65" t="s">
        <v>482</v>
      </c>
      <c r="P47" s="48"/>
      <c r="Q47" s="48"/>
      <c r="R47" s="48"/>
      <c r="S47" s="48"/>
      <c r="T47" s="48"/>
      <c r="U47" s="48"/>
    </row>
    <row r="48" spans="1:21" ht="30.75" customHeight="1">
      <c r="A48" s="48"/>
      <c r="B48" s="1163"/>
      <c r="C48" s="1164"/>
      <c r="D48" s="62"/>
      <c r="E48" s="1155" t="s">
        <v>14</v>
      </c>
      <c r="F48" s="1155"/>
      <c r="G48" s="1155"/>
      <c r="H48" s="1155"/>
      <c r="I48" s="1155"/>
      <c r="J48" s="1156"/>
      <c r="K48" s="63">
        <v>251</v>
      </c>
      <c r="L48" s="64">
        <v>285</v>
      </c>
      <c r="M48" s="64">
        <v>272</v>
      </c>
      <c r="N48" s="64">
        <v>256</v>
      </c>
      <c r="O48" s="65">
        <v>263</v>
      </c>
      <c r="P48" s="48"/>
      <c r="Q48" s="48"/>
      <c r="R48" s="48"/>
      <c r="S48" s="48"/>
      <c r="T48" s="48"/>
      <c r="U48" s="48"/>
    </row>
    <row r="49" spans="1:21" ht="30.75" customHeight="1">
      <c r="A49" s="48"/>
      <c r="B49" s="1163"/>
      <c r="C49" s="1164"/>
      <c r="D49" s="62"/>
      <c r="E49" s="1155" t="s">
        <v>15</v>
      </c>
      <c r="F49" s="1155"/>
      <c r="G49" s="1155"/>
      <c r="H49" s="1155"/>
      <c r="I49" s="1155"/>
      <c r="J49" s="1156"/>
      <c r="K49" s="63">
        <v>65</v>
      </c>
      <c r="L49" s="64">
        <v>66</v>
      </c>
      <c r="M49" s="64">
        <v>45</v>
      </c>
      <c r="N49" s="64">
        <v>20</v>
      </c>
      <c r="O49" s="65">
        <v>20</v>
      </c>
      <c r="P49" s="48"/>
      <c r="Q49" s="48"/>
      <c r="R49" s="48"/>
      <c r="S49" s="48"/>
      <c r="T49" s="48"/>
      <c r="U49" s="48"/>
    </row>
    <row r="50" spans="1:21" ht="30.75" customHeight="1">
      <c r="A50" s="48"/>
      <c r="B50" s="1163"/>
      <c r="C50" s="1164"/>
      <c r="D50" s="62"/>
      <c r="E50" s="1155" t="s">
        <v>16</v>
      </c>
      <c r="F50" s="1155"/>
      <c r="G50" s="1155"/>
      <c r="H50" s="1155"/>
      <c r="I50" s="1155"/>
      <c r="J50" s="1156"/>
      <c r="K50" s="63">
        <v>10</v>
      </c>
      <c r="L50" s="64">
        <v>8</v>
      </c>
      <c r="M50" s="64">
        <v>6</v>
      </c>
      <c r="N50" s="64">
        <v>3</v>
      </c>
      <c r="O50" s="65">
        <v>2</v>
      </c>
      <c r="P50" s="48"/>
      <c r="Q50" s="48"/>
      <c r="R50" s="48"/>
      <c r="S50" s="48"/>
      <c r="T50" s="48"/>
      <c r="U50" s="48"/>
    </row>
    <row r="51" spans="1:21" ht="30.75" customHeight="1">
      <c r="A51" s="48"/>
      <c r="B51" s="1165"/>
      <c r="C51" s="1166"/>
      <c r="D51" s="66"/>
      <c r="E51" s="1155" t="s">
        <v>17</v>
      </c>
      <c r="F51" s="1155"/>
      <c r="G51" s="1155"/>
      <c r="H51" s="1155"/>
      <c r="I51" s="1155"/>
      <c r="J51" s="1156"/>
      <c r="K51" s="63" t="s">
        <v>482</v>
      </c>
      <c r="L51" s="64" t="s">
        <v>482</v>
      </c>
      <c r="M51" s="64" t="s">
        <v>482</v>
      </c>
      <c r="N51" s="64" t="s">
        <v>482</v>
      </c>
      <c r="O51" s="65" t="s">
        <v>482</v>
      </c>
      <c r="P51" s="48"/>
      <c r="Q51" s="48"/>
      <c r="R51" s="48"/>
      <c r="S51" s="48"/>
      <c r="T51" s="48"/>
      <c r="U51" s="48"/>
    </row>
    <row r="52" spans="1:21" ht="30.75" customHeight="1">
      <c r="A52" s="48"/>
      <c r="B52" s="1153" t="s">
        <v>18</v>
      </c>
      <c r="C52" s="1154"/>
      <c r="D52" s="66"/>
      <c r="E52" s="1155" t="s">
        <v>19</v>
      </c>
      <c r="F52" s="1155"/>
      <c r="G52" s="1155"/>
      <c r="H52" s="1155"/>
      <c r="I52" s="1155"/>
      <c r="J52" s="1156"/>
      <c r="K52" s="63">
        <v>1189</v>
      </c>
      <c r="L52" s="64">
        <v>1137</v>
      </c>
      <c r="M52" s="64">
        <v>1114</v>
      </c>
      <c r="N52" s="64">
        <v>1092</v>
      </c>
      <c r="O52" s="65">
        <v>1091</v>
      </c>
      <c r="P52" s="48"/>
      <c r="Q52" s="48"/>
      <c r="R52" s="48"/>
      <c r="S52" s="48"/>
      <c r="T52" s="48"/>
      <c r="U52" s="48"/>
    </row>
    <row r="53" spans="1:21" ht="30.75" customHeight="1" thickBot="1">
      <c r="A53" s="48"/>
      <c r="B53" s="1157" t="s">
        <v>20</v>
      </c>
      <c r="C53" s="1158"/>
      <c r="D53" s="67"/>
      <c r="E53" s="1159" t="s">
        <v>21</v>
      </c>
      <c r="F53" s="1159"/>
      <c r="G53" s="1159"/>
      <c r="H53" s="1159"/>
      <c r="I53" s="1159"/>
      <c r="J53" s="1160"/>
      <c r="K53" s="68">
        <v>706</v>
      </c>
      <c r="L53" s="69">
        <v>680</v>
      </c>
      <c r="M53" s="69">
        <v>589</v>
      </c>
      <c r="N53" s="69">
        <v>455</v>
      </c>
      <c r="O53" s="70">
        <v>390</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竹原 雄太</cp:lastModifiedBy>
  <cp:lastPrinted>2015-04-17T00:23:21Z</cp:lastPrinted>
  <dcterms:created xsi:type="dcterms:W3CDTF">2015-02-17T07:52:50Z</dcterms:created>
  <dcterms:modified xsi:type="dcterms:W3CDTF">2015-05-07T12:44:26Z</dcterms:modified>
  <cp:category/>
</cp:coreProperties>
</file>