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O38" i="9"/>
  <c r="BE38" i="9"/>
  <c r="AM38" i="9"/>
  <c r="U38" i="9"/>
  <c r="BW37" i="9"/>
  <c r="BW38" i="9" s="1"/>
  <c r="BW39" i="9" s="1"/>
  <c r="BW40" i="9" s="1"/>
  <c r="BE37" i="9"/>
  <c r="AM37" i="9"/>
  <c r="BW36" i="9"/>
  <c r="BW35" i="9"/>
  <c r="BW34" i="9"/>
  <c r="C34" i="9"/>
  <c r="CO34" i="9" l="1"/>
  <c r="CO35" i="9" s="1"/>
  <c r="CO36" i="9" s="1"/>
  <c r="CO37" i="9" s="1"/>
  <c r="C35" i="9"/>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AM34" i="9"/>
  <c r="AM35" i="9" s="1"/>
  <c r="AM36" i="9" s="1"/>
</calcChain>
</file>

<file path=xl/sharedStrings.xml><?xml version="1.0" encoding="utf-8"?>
<sst xmlns="http://schemas.openxmlformats.org/spreadsheetml/2006/main" count="1044" uniqueCount="559">
  <si>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</si>
  <si>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</si>
  <si>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</si>
  <si>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</si>
  <si>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</si>
  <si>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</si>
  <si>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</si>
  <si>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</si>
  <si>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</si>
  <si>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</si>
  <si>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</si>
  <si>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</si>
  <si>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</si>
  <si>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</si>
  <si>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</si>
  <si>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</si>
  <si>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</si>
  <si>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</si>
  <si>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</si>
  <si>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</si>
  <si>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</si>
  <si>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</si>
  <si>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</si>
  <si>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</si>
  <si>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</si>
  <si>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</si>
  <si>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</si>
  <si>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</si>
  <si>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</si>
  <si>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</si>
  <si>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</si>
  <si>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</si>
  <si>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</si>
  <si>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</si>
  <si>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</si>
  <si>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</si>
  <si>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</si>
  <si>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</si>
  <si>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</si>
  <si>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</si>
  <si>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</si>
  <si>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</si>
  <si>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</si>
  <si>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</si>
  <si>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</si>
  <si>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</si>
  <si>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</si>
  <si>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</si>
  <si>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</si>
  <si>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</si>
  <si>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</si>
  <si>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</si>
  <si>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</si>
  <si>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</si>
  <si>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</si>
  <si>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</si>
  <si>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</si>
  <si>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</si>
  <si>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</si>
  <si>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</si>
  <si>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</si>
  <si>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</si>
  <si>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</si>
  <si>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</si>
  <si>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</si>
  <si>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</si>
  <si>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</si>
  <si>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</si>
  <si>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</si>
  <si>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</si>
  <si>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</si>
  <si>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</si>
  <si>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</si>
  <si>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</si>
  <si>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</si>
  <si>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</si>
  <si>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</si>
  <si>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</si>
  <si>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</si>
  <si>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</si>
  <si>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</si>
  <si>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日向市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</si>
  <si>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</si>
  <si>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</si>
  <si>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</si>
  <si>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</si>
  <si>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</si>
  <si>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</si>
  <si>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</si>
  <si>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</si>
  <si>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</si>
  <si>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</si>
  <si>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</si>
  <si>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</si>
  <si>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</si>
  <si>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</si>
  <si>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</si>
  <si>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</si>
  <si>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</si>
  <si>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</si>
  <si>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</si>
  <si>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</si>
  <si>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</si>
  <si>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</si>
  <si>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</si>
  <si>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</si>
  <si>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</si>
  <si>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</si>
  <si>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</si>
  <si>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</si>
  <si>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</si>
  <si>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</si>
  <si>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</si>
  <si>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</si>
  <si>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</si>
  <si>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</si>
  <si>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</si>
  <si>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</si>
  <si>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</si>
  <si>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</si>
  <si>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</si>
  <si>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</si>
  <si>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</si>
  <si>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</si>
  <si>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</si>
  <si>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</si>
  <si>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</si>
  <si>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</si>
  <si>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</si>
  <si>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</si>
  <si>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</si>
  <si>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</si>
  <si>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</si>
  <si>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</si>
  <si>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</si>
  <si>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</si>
  <si>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</si>
  <si>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</si>
  <si>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</si>
  <si>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</si>
  <si>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</si>
  <si>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</si>
  <si>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</si>
  <si>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</si>
  <si>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</si>
  <si>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</si>
  <si>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</si>
  <si>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</si>
  <si>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</si>
  <si>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</si>
  <si>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</si>
  <si>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</si>
  <si>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</si>
  <si>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</si>
  <si>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</si>
  <si>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</si>
  <si>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</si>
  <si>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</si>
  <si>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</si>
  <si>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</si>
  <si>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</si>
  <si>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</si>
  <si>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</si>
  <si>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</si>
  <si>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</si>
  <si>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</si>
  <si>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</si>
  <si>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</si>
  <si>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</si>
  <si>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</si>
  <si>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</si>
  <si>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</si>
  <si>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</si>
  <si>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</si>
  <si>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</si>
  <si>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</si>
  <si>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</si>
  <si>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</si>
  <si>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</si>
  <si>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</si>
  <si>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</si>
  <si>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</si>
  <si>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</si>
  <si>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</si>
  <si>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</si>
  <si>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</si>
  <si>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</si>
  <si>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</si>
  <si>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</si>
  <si>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</si>
  <si>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</si>
  <si>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</si>
  <si>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</si>
  <si>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</si>
  <si>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宮崎県日向市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</si>
  <si>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</si>
  <si>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</si>
  <si>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</si>
  <si>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</si>
  <si>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</si>
  <si>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</si>
  <si>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</si>
  <si>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</si>
  <si>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</si>
  <si>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</si>
  <si>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</si>
  <si>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</si>
  <si>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</si>
  <si>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</si>
  <si>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</si>
  <si>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</si>
  <si>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</si>
  <si>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</si>
  <si>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</si>
  <si>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</si>
  <si>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</si>
  <si>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</si>
  <si>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</si>
  <si>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</si>
  <si>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</si>
  <si>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</si>
  <si>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</si>
  <si>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</si>
  <si>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</si>
  <si>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</si>
  <si>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</si>
  <si>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</si>
  <si>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</si>
  <si>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</si>
  <si>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</si>
  <si>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</si>
  <si>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</si>
  <si>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</si>
  <si>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</si>
  <si>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</si>
  <si>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</si>
  <si>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</si>
  <si>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</si>
  <si>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</si>
  <si>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</si>
  <si>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</si>
  <si>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</si>
  <si>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</si>
  <si>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</si>
  <si>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</si>
  <si>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</si>
  <si>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</si>
  <si>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</si>
  <si>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</si>
  <si>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</si>
  <si>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</si>
  <si>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</si>
  <si>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</si>
  <si>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</si>
  <si>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</si>
  <si>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</si>
  <si>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</si>
  <si>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</si>
  <si>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</si>
  <si>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</si>
  <si>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</si>
  <si>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</si>
  <si>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</si>
  <si>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</si>
  <si>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</si>
  <si>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</si>
  <si>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</si>
  <si>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</si>
  <si>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</si>
  <si>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</si>
  <si>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</si>
  <si>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</si>
  <si>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</si>
  <si>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</si>
  <si>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</si>
  <si>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</si>
  <si>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</si>
  <si>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</si>
  <si>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</si>
  <si>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</si>
  <si>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</si>
  <si>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</si>
  <si>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</si>
  <si>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</si>
  <si>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</si>
  <si>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</si>
  <si>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</si>
  <si>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</si>
  <si>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</si>
  <si>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</si>
  <si>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</si>
  <si>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</si>
  <si>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</si>
  <si>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</si>
  <si>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</si>
  <si>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</si>
  <si>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</si>
  <si>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</si>
  <si>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</si>
  <si>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</si>
  <si>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</si>
  <si>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</si>
  <si>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</si>
  <si>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</si>
  <si>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</si>
  <si>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</si>
  <si>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</si>
  <si>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</si>
  <si>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</si>
  <si>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</si>
  <si>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</si>
  <si>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</si>
  <si>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</si>
  <si>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</si>
  <si>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</si>
  <si>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</si>
  <si>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</si>
  <si>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</si>
  <si>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</si>
  <si>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</si>
  <si>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</si>
  <si>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</si>
  <si>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</si>
  <si>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</si>
  <si>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</si>
  <si>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</si>
  <si>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</si>
  <si>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</si>
  <si>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</si>
  <si>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</si>
  <si>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</si>
  <si>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</si>
  <si>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</si>
  <si>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</si>
  <si>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</si>
  <si>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</si>
  <si>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</si>
  <si>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</si>
  <si>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</si>
  <si>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</si>
  <si>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</si>
  <si>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</si>
  <si>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</si>
  <si>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宮崎県日向市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</si>
  <si>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</si>
  <si>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</si>
  <si>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</si>
  <si>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</si>
  <si>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</si>
  <si>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</si>
  <si>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</si>
  <si>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</si>
  <si>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</si>
  <si>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</si>
  <si>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</si>
  <si>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</si>
  <si>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</si>
  <si>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</si>
  <si>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</si>
  <si>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</si>
  <si>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</si>
  <si>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</si>
  <si>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</si>
  <si>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</si>
  <si>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日向市公営住宅事業特別会計</t>
    <phoneticPr fontId="5"/>
  </si>
  <si>
    <t>日向市財光寺南土地区画整理事業特別会計</t>
    <phoneticPr fontId="5"/>
  </si>
  <si>
    <t>日向市用地取得特別会計</t>
    <phoneticPr fontId="5"/>
  </si>
  <si>
    <t>-</t>
    <phoneticPr fontId="5"/>
  </si>
  <si>
    <t>日向市城山墓園事業特別会計</t>
    <phoneticPr fontId="5"/>
  </si>
  <si>
    <t>日向市簡易給水施設特別会計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</si>
  <si>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</si>
  <si>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</si>
  <si>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</si>
  <si>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</si>
  <si>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</si>
  <si>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</si>
  <si>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</si>
  <si>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</si>
  <si>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</si>
  <si>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</si>
  <si>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</si>
  <si>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</si>
  <si>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</si>
  <si>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日向市国民健康保険事業特別会計</t>
    <phoneticPr fontId="5"/>
  </si>
  <si>
    <t>日向市介護保険事業特別会計（保険事業勘定）</t>
    <phoneticPr fontId="5"/>
  </si>
  <si>
    <t>日向入郷地域介護認定審査事業特別会計</t>
    <phoneticPr fontId="5"/>
  </si>
  <si>
    <t>日向市後期高齢者医療事業特別会計</t>
    <phoneticPr fontId="5"/>
  </si>
  <si>
    <t>日向市水道事業会計</t>
    <phoneticPr fontId="5"/>
  </si>
  <si>
    <t>法適用企業</t>
    <phoneticPr fontId="5"/>
  </si>
  <si>
    <t>日向市下水道事業会計</t>
    <phoneticPr fontId="5"/>
  </si>
  <si>
    <t>日向市病院事業会計</t>
    <phoneticPr fontId="5"/>
  </si>
  <si>
    <t>日向市簡易水道事業特別会計</t>
    <phoneticPr fontId="5"/>
  </si>
  <si>
    <t>法非適用企業</t>
    <phoneticPr fontId="5"/>
  </si>
  <si>
    <t>日向市農業集落排水事業特別会計</t>
    <phoneticPr fontId="5"/>
  </si>
  <si>
    <t>日向市細島東部住環境整備事業特別会計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</si>
  <si>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</si>
  <si>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</si>
  <si>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</si>
  <si>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</si>
  <si>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</si>
  <si>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</si>
  <si>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</si>
  <si>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</si>
  <si>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</si>
  <si>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</si>
  <si>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</si>
  <si>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</si>
  <si>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</si>
  <si>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</si>
  <si>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</si>
  <si>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</si>
  <si>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</si>
  <si>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</si>
  <si>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</si>
  <si>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</si>
  <si>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</si>
  <si>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</si>
  <si>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</si>
  <si>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</si>
  <si>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</si>
  <si>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</si>
  <si>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</si>
  <si>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</si>
  <si>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</si>
  <si>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</si>
  <si>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</si>
  <si>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</si>
  <si>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</si>
  <si>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</si>
  <si>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</si>
  <si>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</si>
  <si>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</si>
  <si>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</si>
  <si>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</si>
  <si>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</si>
  <si>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</si>
  <si>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</si>
  <si>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</si>
  <si>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</si>
  <si>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</si>
  <si>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</si>
  <si>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</si>
  <si>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</si>
  <si>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</si>
  <si>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</si>
  <si>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日向市下水道事業特別会計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</si>
  <si>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</si>
  <si>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</si>
  <si>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</si>
  <si>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</si>
  <si>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</si>
  <si>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</si>
  <si>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</si>
  <si>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</si>
  <si>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</si>
  <si>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</si>
  <si>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</si>
  <si>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</si>
  <si>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</si>
  <si>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</si>
  <si>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</si>
  <si>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</si>
  <si>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</si>
  <si>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</si>
  <si>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</si>
  <si>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</si>
  <si>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</si>
  <si>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</si>
  <si>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</si>
  <si>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</si>
  <si>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</si>
  <si>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</si>
  <si>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</si>
  <si>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</si>
  <si>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</si>
  <si>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</si>
  <si>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</si>
  <si>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</si>
  <si>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</si>
  <si>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</si>
  <si>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</si>
  <si>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</si>
  <si>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</si>
  <si>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</si>
  <si>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</si>
  <si>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</si>
  <si>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</si>
  <si>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</si>
  <si>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</si>
  <si>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</si>
  <si>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</si>
  <si>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</si>
  <si>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</si>
  <si>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</si>
  <si>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</si>
  <si>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</si>
  <si>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</si>
  <si>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</si>
  <si>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</si>
  <si>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</si>
  <si>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</si>
  <si>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</si>
  <si>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</si>
  <si>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</si>
  <si>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</si>
  <si>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</si>
  <si>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</si>
  <si>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</si>
  <si>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</si>
  <si>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</si>
  <si>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</si>
  <si>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</si>
  <si>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</si>
  <si>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</si>
  <si>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</si>
  <si>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</si>
  <si>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</si>
  <si>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</si>
  <si>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</si>
  <si>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</si>
  <si>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</si>
  <si>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</si>
  <si>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</si>
  <si>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</si>
  <si>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</si>
  <si>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</si>
  <si>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</si>
  <si>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</si>
  <si>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0.37</t>
  </si>
  <si>
    <t>▲ 0.17</t>
  </si>
  <si>
    <t>▲ 0.28</t>
  </si>
  <si>
    <t>▲ 2.59</t>
  </si>
  <si>
    <t>日向市水道事業会計</t>
  </si>
  <si>
    <t>一般会計</t>
  </si>
  <si>
    <t>日向市国民健康保険事業特別会計</t>
  </si>
  <si>
    <t>日向市病院事業会計</t>
  </si>
  <si>
    <t>日向市下水道事業会計</t>
  </si>
  <si>
    <t>日向市細島東部住環境整備事業特別会計</t>
  </si>
  <si>
    <t>日向市介護保険事業特別会計（保険事業勘定）</t>
  </si>
  <si>
    <t>日向市財光寺南土地区画整理事業特別会計</t>
  </si>
  <si>
    <t>その他会計（赤字）</t>
  </si>
  <si>
    <t>その他会計（黒字）</t>
  </si>
  <si>
    <t>-</t>
    <phoneticPr fontId="2"/>
  </si>
  <si>
    <t>-</t>
    <phoneticPr fontId="2"/>
  </si>
  <si>
    <t>日向東臼杵広域連合</t>
    <rPh sb="0" eb="2">
      <t>ヒュウガ</t>
    </rPh>
    <rPh sb="2" eb="5">
      <t>ヒガシウスキ</t>
    </rPh>
    <rPh sb="5" eb="7">
      <t>コウイキ</t>
    </rPh>
    <rPh sb="7" eb="9">
      <t>レンゴウ</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</si>
  <si>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</si>
  <si>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日向文化振興事業団</t>
    <rPh sb="0" eb="2">
      <t>ヒュウガ</t>
    </rPh>
    <rPh sb="2" eb="4">
      <t>ブンカ</t>
    </rPh>
    <rPh sb="4" eb="6">
      <t>シンコウ</t>
    </rPh>
    <rPh sb="6" eb="9">
      <t>ジギョウダン</t>
    </rPh>
    <phoneticPr fontId="2"/>
  </si>
  <si>
    <t>日向サンパーク温泉</t>
    <rPh sb="0" eb="2">
      <t>ヒュウガ</t>
    </rPh>
    <rPh sb="7" eb="9">
      <t>オンセン</t>
    </rPh>
    <phoneticPr fontId="2"/>
  </si>
  <si>
    <t>日向青果地方卸売市場</t>
    <rPh sb="0" eb="2">
      <t>ヒュウガ</t>
    </rPh>
    <rPh sb="2" eb="4">
      <t>セイカ</t>
    </rPh>
    <rPh sb="4" eb="6">
      <t>チホウ</t>
    </rPh>
    <rPh sb="6" eb="8">
      <t>オロシウリ</t>
    </rPh>
    <rPh sb="8" eb="10">
      <t>シジョウ</t>
    </rPh>
    <phoneticPr fontId="2"/>
  </si>
  <si>
    <t>東郷町ふるさと公社</t>
    <rPh sb="0" eb="2">
      <t>トウゴウ</t>
    </rPh>
    <rPh sb="2" eb="3">
      <t>チョウ</t>
    </rPh>
    <rPh sb="7" eb="9">
      <t>コウシャ</t>
    </rPh>
    <phoneticPr fontId="2"/>
  </si>
  <si>
    <t>○</t>
    <phoneticPr fontId="2"/>
  </si>
  <si>
    <t>-</t>
    <phoneticPr fontId="2"/>
  </si>
  <si>
    <t>宮崎県後期高齢者医療広域連合（後期高齢者医療特別会計）</t>
    <phoneticPr fontId="2"/>
  </si>
  <si>
    <t>-</t>
    <phoneticPr fontId="2"/>
  </si>
  <si>
    <t>宮崎県市町村総合事務組合（市町村交通災害共済事業特別会計）</t>
    <phoneticPr fontId="2"/>
  </si>
  <si>
    <t>宮崎県市町村総合事務組合（一般会計）</t>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</si>
  <si>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</si>
  <si>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14" eb="16">
      <t>トクベツ</t>
    </rPh>
    <phoneticPr fontId="2"/>
  </si>
  <si>
    <t>宮崎県自治会館管理組合</t>
    <rPh sb="0" eb="3">
      <t>ミヤザキケン</t>
    </rPh>
    <rPh sb="3" eb="5">
      <t>ジチ</t>
    </rPh>
    <rPh sb="5" eb="7">
      <t>カイカン</t>
    </rPh>
    <rPh sb="7" eb="9">
      <t>カンリ</t>
    </rPh>
    <rPh sb="9" eb="11">
      <t>クミアイ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</si>
</sst>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69848</c:v>
                </c:pt>
                <c:pt idx="1">
                  <c:v>56819</c:v>
                </c:pt>
                <c:pt idx="2">
                  <c:v>56746</c:v>
                </c:pt>
                <c:pt idx="3">
                  <c:v>91077</c:v>
                </c:pt>
                <c:pt idx="4">
                  <c:v>108309</c:v>
                </c:pt>
              </c:numCache>
            </c:numRef>
          </c:val>
          <c:smooth val="0"/>
        </c:ser>
        <c:dLbls>
          <c:showLegendKey val="0"/>
          <c:showVal val="0"/>
          <c:showCatName val="0"/>
          <c:showSerName val="0"/>
          <c:showPercent val="0"/>
          <c:showBubbleSize val="0"/>
        </c:dLbls>
        <c:marker val="1"/>
        <c:smooth val="0"/>
        <c:axId val="148983168"/>
        <c:axId val="160499200"/>
      </c:lineChart>
      <c:catAx>
        <c:axId val="148983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499200"/>
        <c:crosses val="autoZero"/>
        <c:auto val="1"/>
        <c:lblAlgn val="ctr"/>
        <c:lblOffset val="100"/>
        <c:tickLblSkip val="1"/>
        <c:tickMarkSkip val="1"/>
        <c:noMultiLvlLbl val="0"/>
      </c:catAx>
      <c:valAx>
        <c:axId val="160499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8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5.81</c:v>
                </c:pt>
                <c:pt idx="1">
                  <c:v>5.45</c:v>
                </c:pt>
                <c:pt idx="2">
                  <c:v>5.25</c:v>
                </c:pt>
                <c:pt idx="3">
                  <c:v>4.93</c:v>
                </c:pt>
                <c:pt idx="4">
                  <c:v>3.06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10.1</c:v>
                </c:pt>
                <c:pt idx="1">
                  <c:v>13.37</c:v>
                </c:pt>
                <c:pt idx="2">
                  <c:v>16.22</c:v>
                </c:pt>
                <c:pt idx="3">
                  <c:v>18.84</c:v>
                </c:pt>
                <c:pt idx="4">
                  <c:v>21.09</c:v>
                </c:pt>
              </c:numCache>
            </c:numRef>
          </c:val>
        </c:ser>
        <c:dLbls>
          <c:showLegendKey val="0"/>
          <c:showVal val="0"/>
          <c:showCatName val="0"/>
          <c:showSerName val="0"/>
          <c:showPercent val="0"/>
          <c:showBubbleSize val="0"/>
        </c:dLbls>
        <c:gapWidth val="250"/>
        <c:overlap val="100"/>
        <c:axId val="163118464"/>
        <c:axId val="167654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0.05</c:v>
                </c:pt>
                <c:pt idx="1">
                  <c:v>-0.37</c:v>
                </c:pt>
                <c:pt idx="2">
                  <c:v>-0.17</c:v>
                </c:pt>
                <c:pt idx="3">
                  <c:v>-0.28000000000000003</c:v>
                </c:pt>
                <c:pt idx="4">
                  <c:v>-2.59</c:v>
                </c:pt>
              </c:numCache>
            </c:numRef>
          </c:val>
          <c:smooth val="0"/>
        </c:ser>
        <c:dLbls>
          <c:showLegendKey val="0"/>
          <c:showVal val="0"/>
          <c:showCatName val="0"/>
          <c:showSerName val="0"/>
          <c:showPercent val="0"/>
          <c:showBubbleSize val="0"/>
        </c:dLbls>
        <c:marker val="1"/>
        <c:smooth val="0"/>
        <c:axId val="163118464"/>
        <c:axId val="167654912"/>
      </c:lineChart>
      <c:catAx>
        <c:axId val="16311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654912"/>
        <c:crosses val="autoZero"/>
        <c:auto val="1"/>
        <c:lblAlgn val="ctr"/>
        <c:lblOffset val="100"/>
        <c:tickLblSkip val="1"/>
        <c:tickMarkSkip val="1"/>
        <c:noMultiLvlLbl val="0"/>
      </c:catAx>
      <c:valAx>
        <c:axId val="16765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1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0.19</c:v>
                </c:pt>
                <c:pt idx="4">
                  <c:v>#N/A</c:v>
                </c:pt>
                <c:pt idx="5">
                  <c:v>0.15</c:v>
                </c:pt>
                <c:pt idx="6">
                  <c:v>#N/A</c:v>
                </c:pt>
                <c:pt idx="7">
                  <c:v>0.3</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日向市財光寺南土地区画整理事業特別会計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0.08</c:v>
                </c:pt>
                <c:pt idx="4">
                  <c:v>#N/A</c:v>
                </c:pt>
                <c:pt idx="5">
                  <c:v>0</c:v>
                </c:pt>
                <c:pt idx="6">
                  <c:v>#N/A</c:v>
                </c:pt>
                <c:pt idx="7">
                  <c:v>0.09</c:v>
                </c:pt>
                <c:pt idx="8">
                  <c:v>#N/A</c:v>
                </c:pt>
                <c:pt idx="9">
                  <c:v>0.06</c:v>
                </c:pt>
              </c:numCache>
            </c:numRef>
          </c:val>
        </c:ser>
        <c:ser>
          <c:idx val="3"/>
          <c:order val="3"/>
          <c:tx>
            <c:strRef>
              <c:f>データシート!$A$30</c:f>
              <c:strCache>
                <c:ptCount val="1"/>
                <c:pt idx="0">
                  <c:v>日向市介護保険事業特別会計（保険事業勘定）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0.25</c:v>
                </c:pt>
                <c:pt idx="2">
                  <c:v>#N/A</c:v>
                </c:pt>
                <c:pt idx="3">
                  <c:v>0.01</c:v>
                </c:pt>
                <c:pt idx="4">
                  <c:v>#N/A</c:v>
                </c:pt>
                <c:pt idx="5">
                  <c:v>0.3</c:v>
                </c:pt>
                <c:pt idx="6">
                  <c:v>#N/A</c:v>
                </c:pt>
                <c:pt idx="7">
                  <c:v>0.42</c:v>
                </c:pt>
                <c:pt idx="8">
                  <c:v>#N/A</c:v>
                </c:pt>
                <c:pt idx="9">
                  <c:v>0.34</c:v>
                </c:pt>
              </c:numCache>
            </c:numRef>
          </c:val>
        </c:ser>
        <c:ser>
          <c:idx val="4"/>
          <c:order val="4"/>
          <c:tx>
            <c:strRef>
              <c:f>データシート!$A$31</c:f>
              <c:strCache>
                <c:ptCount val="1"/>
                <c:pt idx="0">
                  <c:v>日向市細島東部住環境整備事業特別会計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0.35</c:v>
                </c:pt>
                <c:pt idx="4">
                  <c:v>#N/A</c:v>
                </c:pt>
                <c:pt idx="5">
                  <c:v>0.31</c:v>
                </c:pt>
                <c:pt idx="6">
                  <c:v>#N/A</c:v>
                </c:pt>
                <c:pt idx="7">
                  <c:v>0.35</c:v>
                </c:pt>
                <c:pt idx="8">
                  <c:v>#N/A</c:v>
                </c:pt>
                <c:pt idx="9">
                  <c:v>0.36</c:v>
                </c:pt>
              </c:numCache>
            </c:numRef>
          </c:val>
        </c:ser>
        <c:ser>
          <c:idx val="5"/>
          <c:order val="5"/>
          <c:tx>
            <c:strRef>
              <c:f>データシート!$A$32</c:f>
              <c:strCache>
                <c:ptCount val="1"/>
                <c:pt idx="0">
                  <c:v>日向市下水道事業会計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0.81</c:v>
                </c:pt>
              </c:numCache>
            </c:numRef>
          </c:val>
        </c:ser>
        <c:ser>
          <c:idx val="6"/>
          <c:order val="6"/>
          <c:tx>
            <c:strRef>
              <c:f>データシート!$A$33</c:f>
              <c:strCache>
                <c:ptCount val="1"/>
                <c:pt idx="0">
                  <c:v>日向市病院事業会計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0.97</c:v>
                </c:pt>
                <c:pt idx="2">
                  <c:v>#N/A</c:v>
                </c:pt>
                <c:pt idx="3">
                  <c:v>1.06</c:v>
                </c:pt>
                <c:pt idx="4">
                  <c:v>#N/A</c:v>
                </c:pt>
                <c:pt idx="5">
                  <c:v>1.1299999999999999</c:v>
                </c:pt>
                <c:pt idx="6">
                  <c:v>#N/A</c:v>
                </c:pt>
                <c:pt idx="7">
                  <c:v>1.28</c:v>
                </c:pt>
                <c:pt idx="8">
                  <c:v>#N/A</c:v>
                </c:pt>
                <c:pt idx="9">
                  <c:v>1.1399999999999999</c:v>
                </c:pt>
              </c:numCache>
            </c:numRef>
          </c:val>
        </c:ser>
        <c:ser>
          <c:idx val="7"/>
          <c:order val="7"/>
          <c:tx>
            <c:strRef>
              <c:f>データシート!$A$34</c:f>
              <c:strCache>
                <c:ptCount val="1"/>
                <c:pt idx="0">
                  <c:v>日向市国民健康保険事業特別会計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0.66</c:v>
                </c:pt>
                <c:pt idx="2">
                  <c:v>#N/A</c:v>
                </c:pt>
                <c:pt idx="3">
                  <c:v>0.81</c:v>
                </c:pt>
                <c:pt idx="4">
                  <c:v>#N/A</c:v>
                </c:pt>
                <c:pt idx="5">
                  <c:v>0.95</c:v>
                </c:pt>
                <c:pt idx="6">
                  <c:v>#N/A</c:v>
                </c:pt>
                <c:pt idx="7">
                  <c:v>1.19</c:v>
                </c:pt>
                <c:pt idx="8">
                  <c:v>#N/A</c:v>
                </c:pt>
                <c:pt idx="9">
                  <c:v>1.87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c:v>
                </c:pt>
                <c:pt idx="2">
                  <c:v>#N/A</c:v>
                </c:pt>
                <c:pt idx="3">
                  <c:v>5.28</c:v>
                </c:pt>
                <c:pt idx="4">
                  <c:v>#N/A</c:v>
                </c:pt>
                <c:pt idx="5">
                  <c:v>5.21</c:v>
                </c:pt>
                <c:pt idx="6">
                  <c:v>#N/A</c:v>
                </c:pt>
                <c:pt idx="7">
                  <c:v>4.76</c:v>
                </c:pt>
                <c:pt idx="8">
                  <c:v>#N/A</c:v>
                </c:pt>
                <c:pt idx="9">
                  <c:v>2.92</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5.83</c:v>
                </c:pt>
                <c:pt idx="2">
                  <c:v>#N/A</c:v>
                </c:pt>
                <c:pt idx="3">
                  <c:v>6.22</c:v>
                </c:pt>
                <c:pt idx="4">
                  <c:v>#N/A</c:v>
                </c:pt>
                <c:pt idx="5">
                  <c:v>7.21</c:v>
                </c:pt>
                <c:pt idx="6">
                  <c:v>#N/A</c:v>
                </c:pt>
                <c:pt idx="7">
                  <c:v>7.72</c:v>
                </c:pt>
                <c:pt idx="8">
                  <c:v>#N/A</c:v>
                </c:pt>
                <c:pt idx="9">
                  <c:v>8.18</c:v>
                </c:pt>
              </c:numCache>
            </c:numRef>
          </c:val>
        </c:ser>
        <c:dLbls>
          <c:showLegendKey val="0"/>
          <c:showVal val="0"/>
          <c:showCatName val="0"/>
          <c:showSerName val="0"/>
          <c:showPercent val="0"/>
          <c:showBubbleSize val="0"/>
        </c:dLbls>
        <c:gapWidth val="150"/>
        <c:overlap val="100"/>
        <c:axId val="168154624"/>
        <c:axId val="168156160"/>
      </c:barChart>
      <c:catAx>
        <c:axId val="1681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156160"/>
        <c:crosses val="autoZero"/>
        <c:auto val="1"/>
        <c:lblAlgn val="ctr"/>
        <c:lblOffset val="100"/>
        <c:tickLblSkip val="1"/>
        <c:tickMarkSkip val="1"/>
        <c:noMultiLvlLbl val="0"/>
      </c:catAx>
      <c:valAx>
        <c:axId val="16815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5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2819</c:v>
                </c:pt>
                <c:pt idx="5">
                  <c:v>2992</c:v>
                </c:pt>
                <c:pt idx="8">
                  <c:v>3069</c:v>
                </c:pt>
                <c:pt idx="11">
                  <c:v>3073</c:v>
                </c:pt>
                <c:pt idx="14">
                  <c:v>3054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5</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183</c:v>
                </c:pt>
                <c:pt idx="3">
                  <c:v>116</c:v>
                </c:pt>
                <c:pt idx="6">
                  <c:v>27</c:v>
                </c:pt>
                <c:pt idx="9">
                  <c:v>30</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700</c:v>
                </c:pt>
                <c:pt idx="3">
                  <c:v>697</c:v>
                </c:pt>
                <c:pt idx="6">
                  <c:v>679</c:v>
                </c:pt>
                <c:pt idx="9">
                  <c:v>682</c:v>
                </c:pt>
                <c:pt idx="12">
                  <c:v>700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3850</c:v>
                </c:pt>
                <c:pt idx="3">
                  <c:v>4056</c:v>
                </c:pt>
                <c:pt idx="6">
                  <c:v>4130</c:v>
                </c:pt>
                <c:pt idx="9">
                  <c:v>4005</c:v>
                </c:pt>
                <c:pt idx="12">
                  <c:v>3836</c:v>
                </c:pt>
              </c:numCache>
            </c:numRef>
          </c:val>
        </c:ser>
        <c:dLbls>
          <c:showLegendKey val="0"/>
          <c:showVal val="0"/>
          <c:showCatName val="0"/>
          <c:showSerName val="0"/>
          <c:showPercent val="0"/>
          <c:showBubbleSize val="0"/>
        </c:dLbls>
        <c:gapWidth val="100"/>
        <c:overlap val="100"/>
        <c:axId val="162226944"/>
        <c:axId val="16222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1921</c:v>
                </c:pt>
                <c:pt idx="2">
                  <c:v>#N/A</c:v>
                </c:pt>
                <c:pt idx="3">
                  <c:v>#N/A</c:v>
                </c:pt>
                <c:pt idx="4">
                  <c:v>1882</c:v>
                </c:pt>
                <c:pt idx="5">
                  <c:v>#N/A</c:v>
                </c:pt>
                <c:pt idx="6">
                  <c:v>#N/A</c:v>
                </c:pt>
                <c:pt idx="7">
                  <c:v>1768</c:v>
                </c:pt>
                <c:pt idx="8">
                  <c:v>#N/A</c:v>
                </c:pt>
                <c:pt idx="9">
                  <c:v>#N/A</c:v>
                </c:pt>
                <c:pt idx="10">
                  <c:v>1644</c:v>
                </c:pt>
                <c:pt idx="11">
                  <c:v>#N/A</c:v>
                </c:pt>
                <c:pt idx="12">
                  <c:v>#N/A</c:v>
                </c:pt>
                <c:pt idx="13">
                  <c:v>1515</c:v>
                </c:pt>
                <c:pt idx="14">
                  <c:v>#N/A</c:v>
                </c:pt>
              </c:numCache>
            </c:numRef>
          </c:val>
          <c:smooth val="0"/>
        </c:ser>
        <c:dLbls>
          <c:showLegendKey val="0"/>
          <c:showVal val="0"/>
          <c:showCatName val="0"/>
          <c:showSerName val="0"/>
          <c:showPercent val="0"/>
          <c:showBubbleSize val="0"/>
        </c:dLbls>
        <c:marker val="1"/>
        <c:smooth val="0"/>
        <c:axId val="162226944"/>
        <c:axId val="162228864"/>
      </c:lineChart>
      <c:catAx>
        <c:axId val="1622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28864"/>
        <c:crosses val="autoZero"/>
        <c:auto val="1"/>
        <c:lblAlgn val="ctr"/>
        <c:lblOffset val="100"/>
        <c:tickLblSkip val="1"/>
        <c:tickMarkSkip val="1"/>
        <c:noMultiLvlLbl val="0"/>
      </c:catAx>
      <c:valAx>
        <c:axId val="16222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2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27792</c:v>
                </c:pt>
                <c:pt idx="5">
                  <c:v>27642</c:v>
                </c:pt>
                <c:pt idx="8">
                  <c:v>28151</c:v>
                </c:pt>
                <c:pt idx="11">
                  <c:v>28051</c:v>
                </c:pt>
                <c:pt idx="14">
                  <c:v>27760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2391</c:v>
                </c:pt>
                <c:pt idx="5">
                  <c:v>2300</c:v>
                </c:pt>
                <c:pt idx="8">
                  <c:v>1886</c:v>
                </c:pt>
                <c:pt idx="11">
                  <c:v>1835</c:v>
                </c:pt>
                <c:pt idx="14">
                  <c:v>2091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6805</c:v>
                </c:pt>
                <c:pt idx="5">
                  <c:v>7602</c:v>
                </c:pt>
                <c:pt idx="8">
                  <c:v>8167</c:v>
                </c:pt>
                <c:pt idx="11">
                  <c:v>9171</c:v>
                </c:pt>
                <c:pt idx="14">
                  <c:v>9620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20</c:v>
                </c:pt>
                <c:pt idx="6">
                  <c:v>58</c:v>
                </c:pt>
                <c:pt idx="9">
                  <c:v>55</c:v>
                </c:pt>
                <c:pt idx="12">
                  <c:v>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5949</c:v>
                </c:pt>
                <c:pt idx="3">
                  <c:v>5865</c:v>
                </c:pt>
                <c:pt idx="6">
                  <c:v>5863</c:v>
                </c:pt>
                <c:pt idx="9">
                  <c:v>5856</c:v>
                </c:pt>
                <c:pt idx="12">
                  <c:v>5496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364</c:v>
                </c:pt>
                <c:pt idx="3">
                  <c:v>399</c:v>
                </c:pt>
                <c:pt idx="6">
                  <c:v>460</c:v>
                </c:pt>
                <c:pt idx="9">
                  <c:v>488</c:v>
                </c:pt>
                <c:pt idx="12">
                  <c:v>521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11210</c:v>
                </c:pt>
                <c:pt idx="3">
                  <c:v>10883</c:v>
                </c:pt>
                <c:pt idx="6">
                  <c:v>10497</c:v>
                </c:pt>
                <c:pt idx="9">
                  <c:v>10178</c:v>
                </c:pt>
                <c:pt idx="12">
                  <c:v>10240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35557</c:v>
                </c:pt>
                <c:pt idx="3">
                  <c:v>35129</c:v>
                </c:pt>
                <c:pt idx="6">
                  <c:v>34801</c:v>
                </c:pt>
                <c:pt idx="9">
                  <c:v>34286</c:v>
                </c:pt>
                <c:pt idx="12">
                  <c:v>34517</c:v>
                </c:pt>
              </c:numCache>
            </c:numRef>
          </c:val>
        </c:ser>
        <c:dLbls>
          <c:showLegendKey val="0"/>
          <c:showVal val="0"/>
          <c:showCatName val="0"/>
          <c:showSerName val="0"/>
          <c:showPercent val="0"/>
          <c:showBubbleSize val="0"/>
        </c:dLbls>
        <c:gapWidth val="100"/>
        <c:overlap val="100"/>
        <c:axId val="150233856"/>
        <c:axId val="15023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16125</c:v>
                </c:pt>
                <c:pt idx="2">
                  <c:v>#N/A</c:v>
                </c:pt>
                <c:pt idx="3">
                  <c:v>#N/A</c:v>
                </c:pt>
                <c:pt idx="4">
                  <c:v>14755</c:v>
                </c:pt>
                <c:pt idx="5">
                  <c:v>#N/A</c:v>
                </c:pt>
                <c:pt idx="6">
                  <c:v>#N/A</c:v>
                </c:pt>
                <c:pt idx="7">
                  <c:v>13476</c:v>
                </c:pt>
                <c:pt idx="8">
                  <c:v>#N/A</c:v>
                </c:pt>
                <c:pt idx="9">
                  <c:v>#N/A</c:v>
                </c:pt>
                <c:pt idx="10">
                  <c:v>11805</c:v>
                </c:pt>
                <c:pt idx="11">
                  <c:v>#N/A</c:v>
                </c:pt>
                <c:pt idx="12">
                  <c:v>#N/A</c:v>
                </c:pt>
                <c:pt idx="13">
                  <c:v>11358</c:v>
                </c:pt>
                <c:pt idx="14">
                  <c:v>#N/A</c:v>
                </c:pt>
              </c:numCache>
            </c:numRef>
          </c:val>
          <c:smooth val="0"/>
        </c:ser>
        <c:dLbls>
          <c:showLegendKey val="0"/>
          <c:showVal val="0"/>
          <c:showCatName val="0"/>
          <c:showSerName val="0"/>
          <c:showPercent val="0"/>
          <c:showBubbleSize val="0"/>
        </c:dLbls>
        <c:marker val="1"/>
        <c:smooth val="0"/>
        <c:axId val="150233856"/>
        <c:axId val="150235776"/>
      </c:lineChart>
      <c:catAx>
        <c:axId val="1502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235776"/>
        <c:crosses val="autoZero"/>
        <c:auto val="1"/>
        <c:lblAlgn val="ctr"/>
        <c:lblOffset val="100"/>
        <c:tickLblSkip val="1"/>
        <c:tickMarkSkip val="1"/>
        <c:noMultiLvlLbl val="0"/>
      </c:catAx>
      <c:valAx>
        <c:axId val="15023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23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63,347
63,148
336.93
31,589,820
30,995,532
469,578
15,350,573
34,517,481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活力の導入などによる効率的な行政運営、給与・定員管理の適正化などの行政改革大綱に基づく取組により、前年度と同数値となったものの、依然として厳しい経済状況や社会福祉関係経費の伸びなど影響を受けて、類似団体平均より０．１５ポイント下回っている。更なる経常経費の抑制、普通建設事業費の重点化、債権管理の強化などによる自主財源の確保、中・長期視点に立った財政運営を図るなど財政改革プランに沿った取組を引き続き推進す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9072</xdr:rowOff>
    </xdr:to>
    <xdr:cxnSp macro="">
      <xdr:nvCxnSpPr>
        <xdr:cNvPr id="72" name="直線コネクタ 71"/>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26307</xdr:rowOff>
    </xdr:to>
    <xdr:cxnSp macro="">
      <xdr:nvCxnSpPr>
        <xdr:cNvPr id="75" name="直線コネクタ 74"/>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8" name="直線コネクタ 77"/>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3" name="テキスト ボックス 92"/>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7" name="テキスト ボックス 96"/>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に基づく継続的な取組を行っているものの、経常経費が増加となったため、前年度から１．８ポイント上昇した。今後も引き続き、行政改革大綱や財政改革プランに基づく取組を通じて人件費及び公債費などの抑制を図るとともに、債権管理の強化などによる自主財源の確保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85598</xdr:rowOff>
    </xdr:to>
    <xdr:cxnSp macro="">
      <xdr:nvCxnSpPr>
        <xdr:cNvPr id="130" name="直線コネクタ 129"/>
        <xdr:cNvCxnSpPr/>
      </xdr:nvCxnSpPr>
      <xdr:spPr>
        <a:xfrm>
          <a:off x="4114800" y="104571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119380</xdr:rowOff>
    </xdr:to>
    <xdr:cxnSp macro="">
      <xdr:nvCxnSpPr>
        <xdr:cNvPr id="133" name="直線コネクタ 132"/>
        <xdr:cNvCxnSpPr/>
      </xdr:nvCxnSpPr>
      <xdr:spPr>
        <a:xfrm flipV="1">
          <a:off x="3225800" y="104571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61</xdr:row>
      <xdr:rowOff>119380</xdr:rowOff>
    </xdr:to>
    <xdr:cxnSp macro="">
      <xdr:nvCxnSpPr>
        <xdr:cNvPr id="136" name="直線コネクタ 135"/>
        <xdr:cNvCxnSpPr/>
      </xdr:nvCxnSpPr>
      <xdr:spPr>
        <a:xfrm>
          <a:off x="2336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61</xdr:row>
      <xdr:rowOff>133858</xdr:rowOff>
    </xdr:to>
    <xdr:cxnSp macro="">
      <xdr:nvCxnSpPr>
        <xdr:cNvPr id="139" name="直線コネクタ 138"/>
        <xdr:cNvCxnSpPr/>
      </xdr:nvCxnSpPr>
      <xdr:spPr>
        <a:xfrm flipV="1">
          <a:off x="1447800" y="105295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9" name="円/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1" name="円/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54" name="テキスト ボックス 153"/>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5" name="円/楕円 154"/>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6" name="テキスト ボックス 155"/>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7" name="円/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169435</xdr:rowOff>
    </xdr:from>
    <xdr:ext cx="762000" cy="259045"/>
    <xdr:sp macro="" textlink="">
      <xdr:nvSpPr>
        <xdr:cNvPr id="158" name="テキスト ボックス 157"/>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類似団体平均を下回ったが、主に人件費が増加となったため、前年度から３，９２３円増加した。今後も、行政改革大綱や財政改革プランに基づいた給与・定員管理の適正化及び時間外手当の抑制による人件費の圧縮を図るとともに、予算執行段階での経費節減など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142765</xdr:rowOff>
    </xdr:from>
    <xdr:to>
      <xdr:col>7</xdr:col>
      <xdr:colOff>152400</xdr:colOff>
      <xdr:row>81</xdr:row>
      <xdr:rowOff>150654</xdr:rowOff>
    </xdr:to>
    <xdr:cxnSp macro="">
      <xdr:nvCxnSpPr>
        <xdr:cNvPr id="192" name="直線コネクタ 191"/>
        <xdr:cNvCxnSpPr/>
      </xdr:nvCxnSpPr>
      <xdr:spPr>
        <a:xfrm>
          <a:off x="4114800" y="14030215"/>
          <a:ext cx="8382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135431</xdr:rowOff>
    </xdr:from>
    <xdr:ext cx="762000" cy="259045"/>
    <xdr:sp macro="" textlink="">
      <xdr:nvSpPr>
        <xdr:cNvPr id="193" name="人件費・物件費等の状況平均値テキスト"/>
        <xdr:cNvSpPr txBox="1"/>
      </xdr:nvSpPr>
      <xdr:spPr>
        <a:xfrm>
          <a:off x="5041900" y="1402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142765</xdr:rowOff>
    </xdr:from>
    <xdr:to>
      <xdr:col>6</xdr:col>
      <xdr:colOff>0</xdr:colOff>
      <xdr:row>81</xdr:row>
      <xdr:rowOff>146690</xdr:rowOff>
    </xdr:to>
    <xdr:cxnSp macro="">
      <xdr:nvCxnSpPr>
        <xdr:cNvPr id="195" name="直線コネクタ 194"/>
        <xdr:cNvCxnSpPr/>
      </xdr:nvCxnSpPr>
      <xdr:spPr>
        <a:xfrm flipV="1">
          <a:off x="3225800" y="14030215"/>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146152</xdr:rowOff>
    </xdr:from>
    <xdr:to>
      <xdr:col>4</xdr:col>
      <xdr:colOff>482600</xdr:colOff>
      <xdr:row>81</xdr:row>
      <xdr:rowOff>146690</xdr:rowOff>
    </xdr:to>
    <xdr:cxnSp macro="">
      <xdr:nvCxnSpPr>
        <xdr:cNvPr id="198" name="直線コネクタ 197"/>
        <xdr:cNvCxnSpPr/>
      </xdr:nvCxnSpPr>
      <xdr:spPr>
        <a:xfrm>
          <a:off x="2336800" y="14033602"/>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142046</xdr:rowOff>
    </xdr:from>
    <xdr:to>
      <xdr:col>3</xdr:col>
      <xdr:colOff>279400</xdr:colOff>
      <xdr:row>81</xdr:row>
      <xdr:rowOff>146152</xdr:rowOff>
    </xdr:to>
    <xdr:cxnSp macro="">
      <xdr:nvCxnSpPr>
        <xdr:cNvPr id="201" name="直線コネクタ 200"/>
        <xdr:cNvCxnSpPr/>
      </xdr:nvCxnSpPr>
      <xdr:spPr>
        <a:xfrm>
          <a:off x="1447800" y="14029496"/>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99854</xdr:rowOff>
    </xdr:from>
    <xdr:to>
      <xdr:col>7</xdr:col>
      <xdr:colOff>203200</xdr:colOff>
      <xdr:row>82</xdr:row>
      <xdr:rowOff>30004</xdr:rowOff>
    </xdr:to>
    <xdr:sp macro="" textlink="">
      <xdr:nvSpPr>
        <xdr:cNvPr id="211" name="円/楕円 210"/>
        <xdr:cNvSpPr/>
      </xdr:nvSpPr>
      <xdr:spPr>
        <a:xfrm>
          <a:off x="4902200" y="139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21131</xdr:rowOff>
    </xdr:from>
    <xdr:ext cx="762000" cy="259045"/>
    <xdr:sp macro="" textlink="">
      <xdr:nvSpPr>
        <xdr:cNvPr id="212" name="人件費・物件費等の状況該当値テキスト"/>
        <xdr:cNvSpPr txBox="1"/>
      </xdr:nvSpPr>
      <xdr:spPr>
        <a:xfrm>
          <a:off x="5041900" y="139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91965</xdr:rowOff>
    </xdr:from>
    <xdr:to>
      <xdr:col>6</xdr:col>
      <xdr:colOff>50800</xdr:colOff>
      <xdr:row>82</xdr:row>
      <xdr:rowOff>22115</xdr:rowOff>
    </xdr:to>
    <xdr:sp macro="" textlink="">
      <xdr:nvSpPr>
        <xdr:cNvPr id="213" name="円/楕円 212"/>
        <xdr:cNvSpPr/>
      </xdr:nvSpPr>
      <xdr:spPr>
        <a:xfrm>
          <a:off x="4064000" y="139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32292</xdr:rowOff>
    </xdr:from>
    <xdr:ext cx="736600" cy="259045"/>
    <xdr:sp macro="" textlink="">
      <xdr:nvSpPr>
        <xdr:cNvPr id="214" name="テキスト ボックス 213"/>
        <xdr:cNvSpPr txBox="1"/>
      </xdr:nvSpPr>
      <xdr:spPr>
        <a:xfrm>
          <a:off x="3733800" y="1374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95890</xdr:rowOff>
    </xdr:from>
    <xdr:to>
      <xdr:col>4</xdr:col>
      <xdr:colOff>533400</xdr:colOff>
      <xdr:row>82</xdr:row>
      <xdr:rowOff>26040</xdr:rowOff>
    </xdr:to>
    <xdr:sp macro="" textlink="">
      <xdr:nvSpPr>
        <xdr:cNvPr id="215" name="円/楕円 214"/>
        <xdr:cNvSpPr/>
      </xdr:nvSpPr>
      <xdr:spPr>
        <a:xfrm>
          <a:off x="3175000" y="139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36217</xdr:rowOff>
    </xdr:from>
    <xdr:ext cx="762000" cy="259045"/>
    <xdr:sp macro="" textlink="">
      <xdr:nvSpPr>
        <xdr:cNvPr id="216" name="テキスト ボックス 215"/>
        <xdr:cNvSpPr txBox="1"/>
      </xdr:nvSpPr>
      <xdr:spPr>
        <a:xfrm>
          <a:off x="2844800" y="1375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95352</xdr:rowOff>
    </xdr:from>
    <xdr:to>
      <xdr:col>3</xdr:col>
      <xdr:colOff>330200</xdr:colOff>
      <xdr:row>82</xdr:row>
      <xdr:rowOff>25502</xdr:rowOff>
    </xdr:to>
    <xdr:sp macro="" textlink="">
      <xdr:nvSpPr>
        <xdr:cNvPr id="217" name="円/楕円 216"/>
        <xdr:cNvSpPr/>
      </xdr:nvSpPr>
      <xdr:spPr>
        <a:xfrm>
          <a:off x="2286000" y="139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35679</xdr:rowOff>
    </xdr:from>
    <xdr:ext cx="762000" cy="259045"/>
    <xdr:sp macro="" textlink="">
      <xdr:nvSpPr>
        <xdr:cNvPr id="218" name="テキスト ボックス 217"/>
        <xdr:cNvSpPr txBox="1"/>
      </xdr:nvSpPr>
      <xdr:spPr>
        <a:xfrm>
          <a:off x="1955800" y="1375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91246</xdr:rowOff>
    </xdr:from>
    <xdr:to>
      <xdr:col>2</xdr:col>
      <xdr:colOff>127000</xdr:colOff>
      <xdr:row>82</xdr:row>
      <xdr:rowOff>21396</xdr:rowOff>
    </xdr:to>
    <xdr:sp macro="" textlink="">
      <xdr:nvSpPr>
        <xdr:cNvPr id="219" name="円/楕円 218"/>
        <xdr:cNvSpPr/>
      </xdr:nvSpPr>
      <xdr:spPr>
        <a:xfrm>
          <a:off x="1397000" y="139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31573</xdr:rowOff>
    </xdr:from>
    <xdr:ext cx="762000" cy="259045"/>
    <xdr:sp macro="" textlink="">
      <xdr:nvSpPr>
        <xdr:cNvPr id="220" name="テキスト ボックス 219"/>
        <xdr:cNvSpPr txBox="1"/>
      </xdr:nvSpPr>
      <xdr:spPr>
        <a:xfrm>
          <a:off x="1066800" y="1374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前年から０．３ポイント減少したものの、類似団体平均を２．１ポイント上回っている状況であり、依然として高い水準にある。今後も定員・給与管理の適正化など一層の改善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43814</xdr:rowOff>
    </xdr:from>
    <xdr:to>
      <xdr:col>24</xdr:col>
      <xdr:colOff>558800</xdr:colOff>
      <xdr:row>85</xdr:row>
      <xdr:rowOff>61913</xdr:rowOff>
    </xdr:to>
    <xdr:cxnSp macro="">
      <xdr:nvCxnSpPr>
        <xdr:cNvPr id="250" name="直線コネクタ 249"/>
        <xdr:cNvCxnSpPr/>
      </xdr:nvCxnSpPr>
      <xdr:spPr>
        <a:xfrm flipV="1">
          <a:off x="16179800" y="14617064"/>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61913</xdr:rowOff>
    </xdr:from>
    <xdr:to>
      <xdr:col>23</xdr:col>
      <xdr:colOff>406400</xdr:colOff>
      <xdr:row>88</xdr:row>
      <xdr:rowOff>78423</xdr:rowOff>
    </xdr:to>
    <xdr:cxnSp macro="">
      <xdr:nvCxnSpPr>
        <xdr:cNvPr id="253" name="直線コネクタ 252"/>
        <xdr:cNvCxnSpPr/>
      </xdr:nvCxnSpPr>
      <xdr:spPr>
        <a:xfrm flipV="1">
          <a:off x="15290800" y="1463516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78423</xdr:rowOff>
    </xdr:from>
    <xdr:to>
      <xdr:col>22</xdr:col>
      <xdr:colOff>203200</xdr:colOff>
      <xdr:row>88</xdr:row>
      <xdr:rowOff>78423</xdr:rowOff>
    </xdr:to>
    <xdr:cxnSp macro="">
      <xdr:nvCxnSpPr>
        <xdr:cNvPr id="256" name="直線コネクタ 255"/>
        <xdr:cNvCxnSpPr/>
      </xdr:nvCxnSpPr>
      <xdr:spPr>
        <a:xfrm>
          <a:off x="14401800" y="15166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88</xdr:row>
      <xdr:rowOff>78423</xdr:rowOff>
    </xdr:to>
    <xdr:cxnSp macro="">
      <xdr:nvCxnSpPr>
        <xdr:cNvPr id="259" name="直線コネクタ 258"/>
        <xdr:cNvCxnSpPr/>
      </xdr:nvCxnSpPr>
      <xdr:spPr>
        <a:xfrm>
          <a:off x="13512800" y="14647227"/>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164464</xdr:rowOff>
    </xdr:from>
    <xdr:to>
      <xdr:col>24</xdr:col>
      <xdr:colOff>609600</xdr:colOff>
      <xdr:row>85</xdr:row>
      <xdr:rowOff>94614</xdr:rowOff>
    </xdr:to>
    <xdr:sp macro="" textlink="">
      <xdr:nvSpPr>
        <xdr:cNvPr id="269" name="円/楕円 268"/>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136541</xdr:rowOff>
    </xdr:from>
    <xdr:ext cx="762000" cy="259045"/>
    <xdr:sp macro="" textlink="">
      <xdr:nvSpPr>
        <xdr:cNvPr id="270" name="給与水準   （国との比較）該当値テキスト"/>
        <xdr:cNvSpPr txBox="1"/>
      </xdr:nvSpPr>
      <xdr:spPr>
        <a:xfrm>
          <a:off x="17106900" y="145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11113</xdr:rowOff>
    </xdr:from>
    <xdr:to>
      <xdr:col>23</xdr:col>
      <xdr:colOff>457200</xdr:colOff>
      <xdr:row>85</xdr:row>
      <xdr:rowOff>112713</xdr:rowOff>
    </xdr:to>
    <xdr:sp macro="" textlink="">
      <xdr:nvSpPr>
        <xdr:cNvPr id="271" name="円/楕円 270"/>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97490</xdr:rowOff>
    </xdr:from>
    <xdr:ext cx="736600" cy="259045"/>
    <xdr:sp macro="" textlink="">
      <xdr:nvSpPr>
        <xdr:cNvPr id="272" name="テキスト ボックス 271"/>
        <xdr:cNvSpPr txBox="1"/>
      </xdr:nvSpPr>
      <xdr:spPr>
        <a:xfrm>
          <a:off x="15798800" y="1467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27623</xdr:rowOff>
    </xdr:from>
    <xdr:to>
      <xdr:col>22</xdr:col>
      <xdr:colOff>254000</xdr:colOff>
      <xdr:row>88</xdr:row>
      <xdr:rowOff>129223</xdr:rowOff>
    </xdr:to>
    <xdr:sp macro="" textlink="">
      <xdr:nvSpPr>
        <xdr:cNvPr id="273" name="円/楕円 272"/>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114000</xdr:rowOff>
    </xdr:from>
    <xdr:ext cx="762000" cy="259045"/>
    <xdr:sp macro="" textlink="">
      <xdr:nvSpPr>
        <xdr:cNvPr id="274" name="テキスト ボックス 273"/>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27623</xdr:rowOff>
    </xdr:from>
    <xdr:to>
      <xdr:col>21</xdr:col>
      <xdr:colOff>50800</xdr:colOff>
      <xdr:row>88</xdr:row>
      <xdr:rowOff>129223</xdr:rowOff>
    </xdr:to>
    <xdr:sp macro="" textlink="">
      <xdr:nvSpPr>
        <xdr:cNvPr id="275" name="円/楕円 274"/>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114000</xdr:rowOff>
    </xdr:from>
    <xdr:ext cx="762000" cy="259045"/>
    <xdr:sp macro="" textlink="">
      <xdr:nvSpPr>
        <xdr:cNvPr id="276" name="テキスト ボックス 275"/>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23177</xdr:rowOff>
    </xdr:from>
    <xdr:to>
      <xdr:col>19</xdr:col>
      <xdr:colOff>533400</xdr:colOff>
      <xdr:row>85</xdr:row>
      <xdr:rowOff>124777</xdr:rowOff>
    </xdr:to>
    <xdr:sp macro="" textlink="">
      <xdr:nvSpPr>
        <xdr:cNvPr id="277" name="円/楕円 276"/>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109554</xdr:rowOff>
    </xdr:from>
    <xdr:ext cx="762000" cy="259045"/>
    <xdr:sp macro="" textlink="">
      <xdr:nvSpPr>
        <xdr:cNvPr id="278" name="テキスト ボックス 277"/>
        <xdr:cNvSpPr txBox="1"/>
      </xdr:nvSpPr>
      <xdr:spPr>
        <a:xfrm>
          <a:off x="13131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０９人減少し、類似団体平均より０．９４人上回っている。これまで、合併による職員数の急増に対し、集中改革プランや行政改革大綱に基づく削減を実施してきたところであり、今後も定員の適正化に努め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67673</xdr:rowOff>
    </xdr:to>
    <xdr:cxnSp macro="">
      <xdr:nvCxnSpPr>
        <xdr:cNvPr id="315" name="直線コネクタ 314"/>
        <xdr:cNvCxnSpPr/>
      </xdr:nvCxnSpPr>
      <xdr:spPr>
        <a:xfrm flipV="1">
          <a:off x="16179800" y="1051578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16"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67673</xdr:rowOff>
    </xdr:to>
    <xdr:cxnSp macro="">
      <xdr:nvCxnSpPr>
        <xdr:cNvPr id="318" name="直線コネクタ 317"/>
        <xdr:cNvCxnSpPr/>
      </xdr:nvCxnSpPr>
      <xdr:spPr>
        <a:xfrm>
          <a:off x="15290800" y="105157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0" name="テキスト ボックス 319"/>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57331</xdr:rowOff>
    </xdr:to>
    <xdr:cxnSp macro="">
      <xdr:nvCxnSpPr>
        <xdr:cNvPr id="321" name="直線コネクタ 320"/>
        <xdr:cNvCxnSpPr/>
      </xdr:nvCxnSpPr>
      <xdr:spPr>
        <a:xfrm>
          <a:off x="14401800" y="105054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3" name="テキスト ボックス 322"/>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45841</xdr:rowOff>
    </xdr:from>
    <xdr:to>
      <xdr:col>21</xdr:col>
      <xdr:colOff>0</xdr:colOff>
      <xdr:row>61</xdr:row>
      <xdr:rowOff>46990</xdr:rowOff>
    </xdr:to>
    <xdr:cxnSp macro="">
      <xdr:nvCxnSpPr>
        <xdr:cNvPr id="324" name="直線コネクタ 323"/>
        <xdr:cNvCxnSpPr/>
      </xdr:nvCxnSpPr>
      <xdr:spPr>
        <a:xfrm>
          <a:off x="13512800" y="1050429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26" name="テキスト ボックス 325"/>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28" name="テキスト ボックス 327"/>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6531</xdr:rowOff>
    </xdr:from>
    <xdr:to>
      <xdr:col>24</xdr:col>
      <xdr:colOff>609600</xdr:colOff>
      <xdr:row>61</xdr:row>
      <xdr:rowOff>108131</xdr:rowOff>
    </xdr:to>
    <xdr:sp macro="" textlink="">
      <xdr:nvSpPr>
        <xdr:cNvPr id="334" name="円/楕円 333"/>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150058</xdr:rowOff>
    </xdr:from>
    <xdr:ext cx="762000" cy="259045"/>
    <xdr:sp macro="" textlink="">
      <xdr:nvSpPr>
        <xdr:cNvPr id="335" name="定員管理の状況該当値テキスト"/>
        <xdr:cNvSpPr txBox="1"/>
      </xdr:nvSpPr>
      <xdr:spPr>
        <a:xfrm>
          <a:off x="17106900" y="1043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16873</xdr:rowOff>
    </xdr:from>
    <xdr:to>
      <xdr:col>23</xdr:col>
      <xdr:colOff>457200</xdr:colOff>
      <xdr:row>61</xdr:row>
      <xdr:rowOff>118473</xdr:rowOff>
    </xdr:to>
    <xdr:sp macro="" textlink="">
      <xdr:nvSpPr>
        <xdr:cNvPr id="336" name="円/楕円 335"/>
        <xdr:cNvSpPr/>
      </xdr:nvSpPr>
      <xdr:spPr>
        <a:xfrm>
          <a:off x="16129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103250</xdr:rowOff>
    </xdr:from>
    <xdr:ext cx="736600" cy="259045"/>
    <xdr:sp macro="" textlink="">
      <xdr:nvSpPr>
        <xdr:cNvPr id="337" name="テキスト ボックス 336"/>
        <xdr:cNvSpPr txBox="1"/>
      </xdr:nvSpPr>
      <xdr:spPr>
        <a:xfrm>
          <a:off x="15798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38" name="円/楕円 337"/>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92908</xdr:rowOff>
    </xdr:from>
    <xdr:ext cx="762000" cy="259045"/>
    <xdr:sp macro="" textlink="">
      <xdr:nvSpPr>
        <xdr:cNvPr id="339" name="テキスト ボックス 338"/>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0" name="円/楕円 339"/>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82567</xdr:rowOff>
    </xdr:from>
    <xdr:ext cx="762000" cy="259045"/>
    <xdr:sp macro="" textlink="">
      <xdr:nvSpPr>
        <xdr:cNvPr id="341" name="テキスト ボックス 340"/>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166491</xdr:rowOff>
    </xdr:from>
    <xdr:to>
      <xdr:col>19</xdr:col>
      <xdr:colOff>533400</xdr:colOff>
      <xdr:row>61</xdr:row>
      <xdr:rowOff>96641</xdr:rowOff>
    </xdr:to>
    <xdr:sp macro="" textlink="">
      <xdr:nvSpPr>
        <xdr:cNvPr id="342" name="円/楕円 341"/>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81418</xdr:rowOff>
    </xdr:from>
    <xdr:ext cx="762000" cy="259045"/>
    <xdr:sp macro="" textlink="">
      <xdr:nvSpPr>
        <xdr:cNvPr id="343" name="テキスト ボックス 342"/>
        <xdr:cNvSpPr txBox="1"/>
      </xdr:nvSpPr>
      <xdr:spPr>
        <a:xfrm>
          <a:off x="13131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改革プランにおいて、単年度に発行する地方債の上限額（臨時財政対策債を除く）を２１億円と設定し、交付税算入率の高い有利な地方債の発行に努めてきたことなどにより、前年度から０．８ポイント減少したものの、類似団体平均を３．９ポイント上回っており、依然として高い水準となっている。引き続き、起債発行の抑制に努め、数値の改善を図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118428</xdr:rowOff>
    </xdr:from>
    <xdr:to>
      <xdr:col>24</xdr:col>
      <xdr:colOff>558800</xdr:colOff>
      <xdr:row>41</xdr:row>
      <xdr:rowOff>166688</xdr:rowOff>
    </xdr:to>
    <xdr:cxnSp macro="">
      <xdr:nvCxnSpPr>
        <xdr:cNvPr id="373" name="直線コネクタ 372"/>
        <xdr:cNvCxnSpPr/>
      </xdr:nvCxnSpPr>
      <xdr:spPr>
        <a:xfrm flipV="1">
          <a:off x="16179800" y="71478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166688</xdr:rowOff>
    </xdr:from>
    <xdr:to>
      <xdr:col>23</xdr:col>
      <xdr:colOff>406400</xdr:colOff>
      <xdr:row>42</xdr:row>
      <xdr:rowOff>37465</xdr:rowOff>
    </xdr:to>
    <xdr:cxnSp macro="">
      <xdr:nvCxnSpPr>
        <xdr:cNvPr id="376" name="直線コネクタ 375"/>
        <xdr:cNvCxnSpPr/>
      </xdr:nvCxnSpPr>
      <xdr:spPr>
        <a:xfrm flipV="1">
          <a:off x="15290800" y="71961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8" name="テキスト ボックス 37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73660</xdr:rowOff>
    </xdr:to>
    <xdr:cxnSp macro="">
      <xdr:nvCxnSpPr>
        <xdr:cNvPr id="379" name="直線コネクタ 378"/>
        <xdr:cNvCxnSpPr/>
      </xdr:nvCxnSpPr>
      <xdr:spPr>
        <a:xfrm flipV="1">
          <a:off x="14401800" y="7238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1" name="テキスト ボックス 380"/>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97790</xdr:rowOff>
    </xdr:to>
    <xdr:cxnSp macro="">
      <xdr:nvCxnSpPr>
        <xdr:cNvPr id="382" name="直線コネクタ 381"/>
        <xdr:cNvCxnSpPr/>
      </xdr:nvCxnSpPr>
      <xdr:spPr>
        <a:xfrm flipV="1">
          <a:off x="13512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4" name="テキスト ボックス 383"/>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86" name="テキスト ボックス 385"/>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67628</xdr:rowOff>
    </xdr:from>
    <xdr:to>
      <xdr:col>24</xdr:col>
      <xdr:colOff>609600</xdr:colOff>
      <xdr:row>41</xdr:row>
      <xdr:rowOff>169228</xdr:rowOff>
    </xdr:to>
    <xdr:sp macro="" textlink="">
      <xdr:nvSpPr>
        <xdr:cNvPr id="392" name="円/楕円 391"/>
        <xdr:cNvSpPr/>
      </xdr:nvSpPr>
      <xdr:spPr>
        <a:xfrm>
          <a:off x="169672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39705</xdr:rowOff>
    </xdr:from>
    <xdr:ext cx="762000" cy="259045"/>
    <xdr:sp macro="" textlink="">
      <xdr:nvSpPr>
        <xdr:cNvPr id="393" name="公債費負担の状況該当値テキスト"/>
        <xdr:cNvSpPr txBox="1"/>
      </xdr:nvSpPr>
      <xdr:spPr>
        <a:xfrm>
          <a:off x="17106900" y="70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115888</xdr:rowOff>
    </xdr:from>
    <xdr:to>
      <xdr:col>23</xdr:col>
      <xdr:colOff>457200</xdr:colOff>
      <xdr:row>42</xdr:row>
      <xdr:rowOff>46038</xdr:rowOff>
    </xdr:to>
    <xdr:sp macro="" textlink="">
      <xdr:nvSpPr>
        <xdr:cNvPr id="394" name="円/楕円 393"/>
        <xdr:cNvSpPr/>
      </xdr:nvSpPr>
      <xdr:spPr>
        <a:xfrm>
          <a:off x="16129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30815</xdr:rowOff>
    </xdr:from>
    <xdr:ext cx="736600" cy="259045"/>
    <xdr:sp macro="" textlink="">
      <xdr:nvSpPr>
        <xdr:cNvPr id="395" name="テキスト ボックス 394"/>
        <xdr:cNvSpPr txBox="1"/>
      </xdr:nvSpPr>
      <xdr:spPr>
        <a:xfrm>
          <a:off x="15798800" y="72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396" name="円/楕円 395"/>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397" name="テキスト ボックス 396"/>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398" name="円/楕円 397"/>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9" name="テキスト ボックス 398"/>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0" name="円/楕円 399"/>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01" name="テキスト ボックス 400"/>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負担見込額の減少や、充当可能基金額及び特定財源見込額の増加に伴い分子が大幅に減少したため、前年度から１．３ポイント減少しているものの、類似団体平均を４３．２ポイントも上回っており、まだまだ改善の余地がある。今後も起債の新規発行の抑制など財政改革プランに基づく取組を推進し、将来負担の健全化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23146</xdr:rowOff>
    </xdr:from>
    <xdr:to>
      <xdr:col>24</xdr:col>
      <xdr:colOff>558800</xdr:colOff>
      <xdr:row>18</xdr:row>
      <xdr:rowOff>30988</xdr:rowOff>
    </xdr:to>
    <xdr:cxnSp macro="">
      <xdr:nvCxnSpPr>
        <xdr:cNvPr id="431" name="直線コネクタ 430"/>
        <xdr:cNvCxnSpPr/>
      </xdr:nvCxnSpPr>
      <xdr:spPr>
        <a:xfrm flipV="1">
          <a:off x="16179800" y="3109246"/>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2"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30988</xdr:rowOff>
    </xdr:from>
    <xdr:to>
      <xdr:col>23</xdr:col>
      <xdr:colOff>406400</xdr:colOff>
      <xdr:row>18</xdr:row>
      <xdr:rowOff>111220</xdr:rowOff>
    </xdr:to>
    <xdr:cxnSp macro="">
      <xdr:nvCxnSpPr>
        <xdr:cNvPr id="434" name="直線コネクタ 433"/>
        <xdr:cNvCxnSpPr/>
      </xdr:nvCxnSpPr>
      <xdr:spPr>
        <a:xfrm flipV="1">
          <a:off x="15290800" y="3117088"/>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6" name="テキスト ボックス 435"/>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111220</xdr:rowOff>
    </xdr:from>
    <xdr:to>
      <xdr:col>22</xdr:col>
      <xdr:colOff>203200</xdr:colOff>
      <xdr:row>19</xdr:row>
      <xdr:rowOff>1302</xdr:rowOff>
    </xdr:to>
    <xdr:cxnSp macro="">
      <xdr:nvCxnSpPr>
        <xdr:cNvPr id="437" name="直線コネクタ 436"/>
        <xdr:cNvCxnSpPr/>
      </xdr:nvCxnSpPr>
      <xdr:spPr>
        <a:xfrm flipV="1">
          <a:off x="14401800" y="3197320"/>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9" name="テキスト ボックス 438"/>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1302</xdr:rowOff>
    </xdr:from>
    <xdr:to>
      <xdr:col>21</xdr:col>
      <xdr:colOff>0</xdr:colOff>
      <xdr:row>19</xdr:row>
      <xdr:rowOff>59817</xdr:rowOff>
    </xdr:to>
    <xdr:cxnSp macro="">
      <xdr:nvCxnSpPr>
        <xdr:cNvPr id="440" name="直線コネクタ 439"/>
        <xdr:cNvCxnSpPr/>
      </xdr:nvCxnSpPr>
      <xdr:spPr>
        <a:xfrm flipV="1">
          <a:off x="13512800" y="3258852"/>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4" name="テキスト ボックス 443"/>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143796</xdr:rowOff>
    </xdr:from>
    <xdr:to>
      <xdr:col>24</xdr:col>
      <xdr:colOff>609600</xdr:colOff>
      <xdr:row>18</xdr:row>
      <xdr:rowOff>73946</xdr:rowOff>
    </xdr:to>
    <xdr:sp macro="" textlink="">
      <xdr:nvSpPr>
        <xdr:cNvPr id="450" name="円/楕円 449"/>
        <xdr:cNvSpPr/>
      </xdr:nvSpPr>
      <xdr:spPr>
        <a:xfrm>
          <a:off x="16967200" y="30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115873</xdr:rowOff>
    </xdr:from>
    <xdr:ext cx="762000" cy="259045"/>
    <xdr:sp macro="" textlink="">
      <xdr:nvSpPr>
        <xdr:cNvPr id="451" name="将来負担の状況該当値テキスト"/>
        <xdr:cNvSpPr txBox="1"/>
      </xdr:nvSpPr>
      <xdr:spPr>
        <a:xfrm>
          <a:off x="17106900" y="303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151638</xdr:rowOff>
    </xdr:from>
    <xdr:to>
      <xdr:col>23</xdr:col>
      <xdr:colOff>457200</xdr:colOff>
      <xdr:row>18</xdr:row>
      <xdr:rowOff>81788</xdr:rowOff>
    </xdr:to>
    <xdr:sp macro="" textlink="">
      <xdr:nvSpPr>
        <xdr:cNvPr id="452" name="円/楕円 451"/>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66565</xdr:rowOff>
    </xdr:from>
    <xdr:ext cx="736600" cy="259045"/>
    <xdr:sp macro="" textlink="">
      <xdr:nvSpPr>
        <xdr:cNvPr id="453" name="テキスト ボックス 452"/>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60420</xdr:rowOff>
    </xdr:from>
    <xdr:to>
      <xdr:col>22</xdr:col>
      <xdr:colOff>254000</xdr:colOff>
      <xdr:row>18</xdr:row>
      <xdr:rowOff>162020</xdr:rowOff>
    </xdr:to>
    <xdr:sp macro="" textlink="">
      <xdr:nvSpPr>
        <xdr:cNvPr id="454" name="円/楕円 453"/>
        <xdr:cNvSpPr/>
      </xdr:nvSpPr>
      <xdr:spPr>
        <a:xfrm>
          <a:off x="15240000" y="31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146797</xdr:rowOff>
    </xdr:from>
    <xdr:ext cx="762000" cy="259045"/>
    <xdr:sp macro="" textlink="">
      <xdr:nvSpPr>
        <xdr:cNvPr id="455" name="テキスト ボックス 454"/>
        <xdr:cNvSpPr txBox="1"/>
      </xdr:nvSpPr>
      <xdr:spPr>
        <a:xfrm>
          <a:off x="14909800" y="32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121952</xdr:rowOff>
    </xdr:from>
    <xdr:to>
      <xdr:col>21</xdr:col>
      <xdr:colOff>50800</xdr:colOff>
      <xdr:row>19</xdr:row>
      <xdr:rowOff>52101</xdr:rowOff>
    </xdr:to>
    <xdr:sp macro="" textlink="">
      <xdr:nvSpPr>
        <xdr:cNvPr id="456" name="円/楕円 455"/>
        <xdr:cNvSpPr/>
      </xdr:nvSpPr>
      <xdr:spPr>
        <a:xfrm>
          <a:off x="14351000" y="32080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36879</xdr:rowOff>
    </xdr:from>
    <xdr:ext cx="762000" cy="259045"/>
    <xdr:sp macro="" textlink="">
      <xdr:nvSpPr>
        <xdr:cNvPr id="457" name="テキスト ボックス 456"/>
        <xdr:cNvSpPr txBox="1"/>
      </xdr:nvSpPr>
      <xdr:spPr>
        <a:xfrm>
          <a:off x="14020800" y="329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9017</xdr:rowOff>
    </xdr:from>
    <xdr:to>
      <xdr:col>19</xdr:col>
      <xdr:colOff>533400</xdr:colOff>
      <xdr:row>19</xdr:row>
      <xdr:rowOff>110617</xdr:rowOff>
    </xdr:to>
    <xdr:sp macro="" textlink="">
      <xdr:nvSpPr>
        <xdr:cNvPr id="458" name="円/楕円 457"/>
        <xdr:cNvSpPr/>
      </xdr:nvSpPr>
      <xdr:spPr>
        <a:xfrm>
          <a:off x="13462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95394</xdr:rowOff>
    </xdr:from>
    <xdr:ext cx="762000" cy="259045"/>
    <xdr:sp macro="" textlink="">
      <xdr:nvSpPr>
        <xdr:cNvPr id="459" name="テキスト ボックス 458"/>
        <xdr:cNvSpPr txBox="1"/>
      </xdr:nvSpPr>
      <xdr:spPr>
        <a:xfrm>
          <a:off x="13131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63,347
63,148
336.93
31,589,820
30,995,532
469,578
15,350,573
34,517,481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実施した職員給与一律引き下げの復元による職員給の増加などにより前年から１．５ポイント増加した。また、類似団体平均より２．３ポイント上回っている。今後も人件費の抑制に努めるとともに、平成２８年度までに２０人の純減を目指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12700</xdr:rowOff>
    </xdr:to>
    <xdr:cxnSp macro="">
      <xdr:nvCxnSpPr>
        <xdr:cNvPr id="64" name="直線コネクタ 63"/>
        <xdr:cNvCxnSpPr/>
      </xdr:nvCxnSpPr>
      <xdr:spPr>
        <a:xfrm>
          <a:off x="3987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153670</xdr:rowOff>
    </xdr:to>
    <xdr:cxnSp macro="">
      <xdr:nvCxnSpPr>
        <xdr:cNvPr id="67" name="直線コネクタ 66"/>
        <xdr:cNvCxnSpPr/>
      </xdr:nvCxnSpPr>
      <xdr:spPr>
        <a:xfrm flipV="1">
          <a:off x="3098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35560</xdr:rowOff>
    </xdr:to>
    <xdr:cxnSp macro="">
      <xdr:nvCxnSpPr>
        <xdr:cNvPr id="70" name="直線コネクタ 69"/>
        <xdr:cNvCxnSpPr/>
      </xdr:nvCxnSpPr>
      <xdr:spPr>
        <a:xfrm flipV="1">
          <a:off x="2209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96520</xdr:rowOff>
    </xdr:to>
    <xdr:cxnSp macro="">
      <xdr:nvCxnSpPr>
        <xdr:cNvPr id="73" name="直線コネクタ 72"/>
        <xdr:cNvCxnSpPr/>
      </xdr:nvCxnSpPr>
      <xdr:spPr>
        <a:xfrm flipV="1">
          <a:off x="1320800" y="655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7" name="円/楕円 86"/>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88" name="テキスト ボックス 87"/>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9" name="円/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1" name="円/楕円 90"/>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2" name="テキスト ボックス 91"/>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２ポイント増加したものの、類似団体平均よりは３．１ポイント下回っている。各種委託料が増加傾向であるが、今後も予算編成段階での一定の削減目標を盛り込むとともに、執行段階での更なる節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146050</xdr:rowOff>
    </xdr:to>
    <xdr:cxnSp macro="">
      <xdr:nvCxnSpPr>
        <xdr:cNvPr id="125" name="直線コネクタ 124"/>
        <xdr:cNvCxnSpPr/>
      </xdr:nvCxnSpPr>
      <xdr:spPr>
        <a:xfrm>
          <a:off x="15671800" y="270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130810</xdr:rowOff>
    </xdr:to>
    <xdr:cxnSp macro="">
      <xdr:nvCxnSpPr>
        <xdr:cNvPr id="128" name="直線コネクタ 127"/>
        <xdr:cNvCxnSpPr/>
      </xdr:nvCxnSpPr>
      <xdr:spPr>
        <a:xfrm>
          <a:off x="14782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115570</xdr:rowOff>
    </xdr:to>
    <xdr:cxnSp macro="">
      <xdr:nvCxnSpPr>
        <xdr:cNvPr id="131" name="直線コネクタ 130"/>
        <xdr:cNvCxnSpPr/>
      </xdr:nvCxnSpPr>
      <xdr:spPr>
        <a:xfrm>
          <a:off x="13893800" y="263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130810</xdr:rowOff>
    </xdr:to>
    <xdr:cxnSp macro="">
      <xdr:nvCxnSpPr>
        <xdr:cNvPr id="134" name="直線コネクタ 133"/>
        <xdr:cNvCxnSpPr/>
      </xdr:nvCxnSpPr>
      <xdr:spPr>
        <a:xfrm flipV="1">
          <a:off x="13004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4" name="円/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補正による臨時福祉給付金及び子育て世帯臨時特例給付金、また、子ども医療費助成事業費などの増加により前年から０．６ポイント増加した。また、類似団体平均より２．２ポイント上回る高い水準になっていること、社会保障費については今後も増加が見込まれることから、扶助費全体の適正な実施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161290</xdr:rowOff>
    </xdr:from>
    <xdr:to>
      <xdr:col>7</xdr:col>
      <xdr:colOff>15875</xdr:colOff>
      <xdr:row>56</xdr:row>
      <xdr:rowOff>35560</xdr:rowOff>
    </xdr:to>
    <xdr:cxnSp macro="">
      <xdr:nvCxnSpPr>
        <xdr:cNvPr id="186" name="直線コネクタ 185"/>
        <xdr:cNvCxnSpPr/>
      </xdr:nvCxnSpPr>
      <xdr:spPr>
        <a:xfrm>
          <a:off x="3987800" y="9591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55</xdr:row>
      <xdr:rowOff>168910</xdr:rowOff>
    </xdr:to>
    <xdr:cxnSp macro="">
      <xdr:nvCxnSpPr>
        <xdr:cNvPr id="189" name="直線コネクタ 188"/>
        <xdr:cNvCxnSpPr/>
      </xdr:nvCxnSpPr>
      <xdr:spPr>
        <a:xfrm flipV="1">
          <a:off x="3098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168910</xdr:rowOff>
    </xdr:from>
    <xdr:to>
      <xdr:col>4</xdr:col>
      <xdr:colOff>346075</xdr:colOff>
      <xdr:row>55</xdr:row>
      <xdr:rowOff>168910</xdr:rowOff>
    </xdr:to>
    <xdr:cxnSp macro="">
      <xdr:nvCxnSpPr>
        <xdr:cNvPr id="192" name="直線コネクタ 191"/>
        <xdr:cNvCxnSpPr/>
      </xdr:nvCxnSpPr>
      <xdr:spPr>
        <a:xfrm>
          <a:off x="2209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168910</xdr:rowOff>
    </xdr:from>
    <xdr:to>
      <xdr:col>3</xdr:col>
      <xdr:colOff>142875</xdr:colOff>
      <xdr:row>56</xdr:row>
      <xdr:rowOff>12700</xdr:rowOff>
    </xdr:to>
    <xdr:cxnSp macro="">
      <xdr:nvCxnSpPr>
        <xdr:cNvPr id="195" name="直線コネクタ 194"/>
        <xdr:cNvCxnSpPr/>
      </xdr:nvCxnSpPr>
      <xdr:spPr>
        <a:xfrm flipV="1">
          <a:off x="1320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205" name="円/楕円 204"/>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128287</xdr:rowOff>
    </xdr:from>
    <xdr:ext cx="762000" cy="259045"/>
    <xdr:sp macro="" textlink="">
      <xdr:nvSpPr>
        <xdr:cNvPr id="206" name="扶助費該当値テキスト"/>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110490</xdr:rowOff>
    </xdr:from>
    <xdr:to>
      <xdr:col>5</xdr:col>
      <xdr:colOff>600075</xdr:colOff>
      <xdr:row>56</xdr:row>
      <xdr:rowOff>40640</xdr:rowOff>
    </xdr:to>
    <xdr:sp macro="" textlink="">
      <xdr:nvSpPr>
        <xdr:cNvPr id="207" name="円/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25417</xdr:rowOff>
    </xdr:from>
    <xdr:ext cx="736600" cy="259045"/>
    <xdr:sp macro="" textlink="">
      <xdr:nvSpPr>
        <xdr:cNvPr id="208" name="テキスト ボックス 207"/>
        <xdr:cNvSpPr txBox="1"/>
      </xdr:nvSpPr>
      <xdr:spPr>
        <a:xfrm>
          <a:off x="3606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118110</xdr:rowOff>
    </xdr:from>
    <xdr:to>
      <xdr:col>4</xdr:col>
      <xdr:colOff>396875</xdr:colOff>
      <xdr:row>56</xdr:row>
      <xdr:rowOff>48260</xdr:rowOff>
    </xdr:to>
    <xdr:sp macro="" textlink="">
      <xdr:nvSpPr>
        <xdr:cNvPr id="209" name="円/楕円 208"/>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33037</xdr:rowOff>
    </xdr:from>
    <xdr:ext cx="762000" cy="259045"/>
    <xdr:sp macro="" textlink="">
      <xdr:nvSpPr>
        <xdr:cNvPr id="210" name="テキスト ボックス 209"/>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118110</xdr:rowOff>
    </xdr:from>
    <xdr:to>
      <xdr:col>3</xdr:col>
      <xdr:colOff>193675</xdr:colOff>
      <xdr:row>56</xdr:row>
      <xdr:rowOff>48260</xdr:rowOff>
    </xdr:to>
    <xdr:sp macro="" textlink="">
      <xdr:nvSpPr>
        <xdr:cNvPr id="211" name="円/楕円 210"/>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33037</xdr:rowOff>
    </xdr:from>
    <xdr:ext cx="762000" cy="259045"/>
    <xdr:sp macro="" textlink="">
      <xdr:nvSpPr>
        <xdr:cNvPr id="212" name="テキスト ボックス 211"/>
        <xdr:cNvSpPr txBox="1"/>
      </xdr:nvSpPr>
      <xdr:spPr>
        <a:xfrm>
          <a:off x="1828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の減少などにより、前年から３．０ポイント減少し、類似団体平均より３．４ポイント下回っている。国民健康保険・介護保険などの社会保障関連特別会計への繰出金については、高齢化などの影響により今後も増加が見込まれるが、受益者負担の適正化・合理化に取り組み、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56</xdr:row>
      <xdr:rowOff>149860</xdr:rowOff>
    </xdr:to>
    <xdr:cxnSp macro="">
      <xdr:nvCxnSpPr>
        <xdr:cNvPr id="247" name="直線コネクタ 246"/>
        <xdr:cNvCxnSpPr/>
      </xdr:nvCxnSpPr>
      <xdr:spPr>
        <a:xfrm flipV="1">
          <a:off x="15671800" y="95224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16510</xdr:rowOff>
    </xdr:to>
    <xdr:cxnSp macro="">
      <xdr:nvCxnSpPr>
        <xdr:cNvPr id="250" name="直線コネクタ 249"/>
        <xdr:cNvCxnSpPr/>
      </xdr:nvCxnSpPr>
      <xdr:spPr>
        <a:xfrm flipV="1">
          <a:off x="14782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16510</xdr:rowOff>
    </xdr:to>
    <xdr:cxnSp macro="">
      <xdr:nvCxnSpPr>
        <xdr:cNvPr id="253" name="直線コネクタ 252"/>
        <xdr:cNvCxnSpPr/>
      </xdr:nvCxnSpPr>
      <xdr:spPr>
        <a:xfrm>
          <a:off x="13893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149860</xdr:rowOff>
    </xdr:to>
    <xdr:cxnSp macro="">
      <xdr:nvCxnSpPr>
        <xdr:cNvPr id="256" name="直線コネクタ 255"/>
        <xdr:cNvCxnSpPr/>
      </xdr:nvCxnSpPr>
      <xdr:spPr>
        <a:xfrm>
          <a:off x="13004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6" name="円/楕円 265"/>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7"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0" name="円/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1" name="テキスト ボックス 27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3" name="テキスト ボックス 27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4" name="円/楕円 273"/>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5" name="テキスト ボックス 274"/>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日向市応援寄附金事業の報償費の増加や、下水道事業の法適化による負担金の増加などにより、前年から３．１ポイント増加したが、類似団体平均より２．８ポイント下回っている。今後も「新しい補助金の交付制度」に基づき補助金の必要性や効果などを精査していくとともに、予算編成段階で一定の削減目標を盛り込み、執行段階での更なる節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35</xdr:row>
      <xdr:rowOff>69850</xdr:rowOff>
    </xdr:to>
    <xdr:cxnSp macro="">
      <xdr:nvCxnSpPr>
        <xdr:cNvPr id="305" name="直線コネクタ 304"/>
        <xdr:cNvCxnSpPr/>
      </xdr:nvCxnSpPr>
      <xdr:spPr>
        <a:xfrm>
          <a:off x="15671800" y="59288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108712</xdr:rowOff>
    </xdr:to>
    <xdr:cxnSp macro="">
      <xdr:nvCxnSpPr>
        <xdr:cNvPr id="308" name="直線コネクタ 307"/>
        <xdr:cNvCxnSpPr/>
      </xdr:nvCxnSpPr>
      <xdr:spPr>
        <a:xfrm flipV="1">
          <a:off x="14782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113284</xdr:rowOff>
    </xdr:to>
    <xdr:cxnSp macro="">
      <xdr:nvCxnSpPr>
        <xdr:cNvPr id="311" name="直線コネクタ 310"/>
        <xdr:cNvCxnSpPr/>
      </xdr:nvCxnSpPr>
      <xdr:spPr>
        <a:xfrm flipV="1">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154432</xdr:rowOff>
    </xdr:to>
    <xdr:cxnSp macro="">
      <xdr:nvCxnSpPr>
        <xdr:cNvPr id="314" name="直線コネクタ 313"/>
        <xdr:cNvCxnSpPr/>
      </xdr:nvCxnSpPr>
      <xdr:spPr>
        <a:xfrm flipV="1">
          <a:off x="13004800" y="59425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4" name="円/楕円 323"/>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5"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26" name="円/楕円 325"/>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27" name="テキスト ボックス 326"/>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8" name="円/楕円 327"/>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9" name="テキスト ボックス 328"/>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30" name="円/楕円 329"/>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31" name="テキスト ボックス 330"/>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2" name="円/楕円 331"/>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3" name="テキスト ボックス 332"/>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のピークを過ぎたことにより、前年から０．６ポイント減少したものの、類似団体平均より３．７ポイント上回っている。財政改革プランに基づき起債の新規発行の抑制に努めているが、ほぼ横ばいとなっている。今後も普通建設事業の更なる選択と集中を図り、公債費の圧縮に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37846</xdr:rowOff>
    </xdr:to>
    <xdr:cxnSp macro="">
      <xdr:nvCxnSpPr>
        <xdr:cNvPr id="363" name="直線コネクタ 362"/>
        <xdr:cNvCxnSpPr/>
      </xdr:nvCxnSpPr>
      <xdr:spPr>
        <a:xfrm flipV="1">
          <a:off x="3987800" y="135549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74422</xdr:rowOff>
    </xdr:to>
    <xdr:cxnSp macro="">
      <xdr:nvCxnSpPr>
        <xdr:cNvPr id="366" name="直線コネクタ 365"/>
        <xdr:cNvCxnSpPr/>
      </xdr:nvCxnSpPr>
      <xdr:spPr>
        <a:xfrm flipV="1">
          <a:off x="3098800" y="13582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74422</xdr:rowOff>
    </xdr:to>
    <xdr:cxnSp macro="">
      <xdr:nvCxnSpPr>
        <xdr:cNvPr id="369" name="直線コネクタ 368"/>
        <xdr:cNvCxnSpPr/>
      </xdr:nvCxnSpPr>
      <xdr:spPr>
        <a:xfrm>
          <a:off x="2209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46989</xdr:rowOff>
    </xdr:to>
    <xdr:cxnSp macro="">
      <xdr:nvCxnSpPr>
        <xdr:cNvPr id="372" name="直線コネクタ 371"/>
        <xdr:cNvCxnSpPr/>
      </xdr:nvCxnSpPr>
      <xdr:spPr>
        <a:xfrm>
          <a:off x="1320800" y="135595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2" name="円/楕円 381"/>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3"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4" name="円/楕円 383"/>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5" name="テキスト ボックス 384"/>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86" name="円/楕円 385"/>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87" name="テキスト ボックス 386"/>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8" name="円/楕円 387"/>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89" name="テキスト ボックス 388"/>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90" name="円/楕円 389"/>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91" name="テキスト ボックス 390"/>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２．４ポイント増加したものの、類似団体平均より４．８ポイント下回っている。今後も行政改革大綱に基づく職員数の削減や給与・定員管理の適正化に取り組むとともに、財政改革プランに基づく自主財源の確保及び経常経費の抑制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74</xdr:row>
      <xdr:rowOff>149860</xdr:rowOff>
    </xdr:to>
    <xdr:cxnSp macro="">
      <xdr:nvCxnSpPr>
        <xdr:cNvPr id="424" name="直線コネクタ 423"/>
        <xdr:cNvCxnSpPr/>
      </xdr:nvCxnSpPr>
      <xdr:spPr>
        <a:xfrm>
          <a:off x="15671800" y="12745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123190</xdr:rowOff>
    </xdr:to>
    <xdr:cxnSp macro="">
      <xdr:nvCxnSpPr>
        <xdr:cNvPr id="427" name="直線コネクタ 426"/>
        <xdr:cNvCxnSpPr/>
      </xdr:nvCxnSpPr>
      <xdr:spPr>
        <a:xfrm flipV="1">
          <a:off x="14782800" y="127457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107950</xdr:rowOff>
    </xdr:from>
    <xdr:to>
      <xdr:col>21</xdr:col>
      <xdr:colOff>361950</xdr:colOff>
      <xdr:row>74</xdr:row>
      <xdr:rowOff>123190</xdr:rowOff>
    </xdr:to>
    <xdr:cxnSp macro="">
      <xdr:nvCxnSpPr>
        <xdr:cNvPr id="430" name="直線コネクタ 429"/>
        <xdr:cNvCxnSpPr/>
      </xdr:nvCxnSpPr>
      <xdr:spPr>
        <a:xfrm>
          <a:off x="13893800" y="12795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75</xdr:row>
      <xdr:rowOff>12700</xdr:rowOff>
    </xdr:to>
    <xdr:cxnSp macro="">
      <xdr:nvCxnSpPr>
        <xdr:cNvPr id="433" name="直線コネクタ 432"/>
        <xdr:cNvCxnSpPr/>
      </xdr:nvCxnSpPr>
      <xdr:spPr>
        <a:xfrm flipV="1">
          <a:off x="13004800" y="12795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43" name="円/楕円 442"/>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115587</xdr:rowOff>
    </xdr:from>
    <xdr:ext cx="762000" cy="259045"/>
    <xdr:sp macro="" textlink="">
      <xdr:nvSpPr>
        <xdr:cNvPr id="444" name="公債費以外該当値テキスト"/>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xdr:rowOff>
    </xdr:from>
    <xdr:to>
      <xdr:col>22</xdr:col>
      <xdr:colOff>615950</xdr:colOff>
      <xdr:row>74</xdr:row>
      <xdr:rowOff>109220</xdr:rowOff>
    </xdr:to>
    <xdr:sp macro="" textlink="">
      <xdr:nvSpPr>
        <xdr:cNvPr id="445" name="円/楕円 444"/>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6" name="テキスト ボックス 445"/>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72390</xdr:rowOff>
    </xdr:from>
    <xdr:to>
      <xdr:col>21</xdr:col>
      <xdr:colOff>412750</xdr:colOff>
      <xdr:row>75</xdr:row>
      <xdr:rowOff>2540</xdr:rowOff>
    </xdr:to>
    <xdr:sp macro="" textlink="">
      <xdr:nvSpPr>
        <xdr:cNvPr id="447" name="円/楕円 446"/>
        <xdr:cNvSpPr/>
      </xdr:nvSpPr>
      <xdr:spPr>
        <a:xfrm>
          <a:off x="14732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12717</xdr:rowOff>
    </xdr:from>
    <xdr:ext cx="762000" cy="259045"/>
    <xdr:sp macro="" textlink="">
      <xdr:nvSpPr>
        <xdr:cNvPr id="448" name="テキスト ボックス 447"/>
        <xdr:cNvSpPr txBox="1"/>
      </xdr:nvSpPr>
      <xdr:spPr>
        <a:xfrm>
          <a:off x="14401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57150</xdr:rowOff>
    </xdr:from>
    <xdr:to>
      <xdr:col>20</xdr:col>
      <xdr:colOff>209550</xdr:colOff>
      <xdr:row>74</xdr:row>
      <xdr:rowOff>158750</xdr:rowOff>
    </xdr:to>
    <xdr:sp macro="" textlink="">
      <xdr:nvSpPr>
        <xdr:cNvPr id="449" name="円/楕円 448"/>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168927</xdr:rowOff>
    </xdr:from>
    <xdr:ext cx="762000" cy="259045"/>
    <xdr:sp macro="" textlink="">
      <xdr:nvSpPr>
        <xdr:cNvPr id="450" name="テキスト ボックス 449"/>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133350</xdr:rowOff>
    </xdr:from>
    <xdr:to>
      <xdr:col>19</xdr:col>
      <xdr:colOff>6350</xdr:colOff>
      <xdr:row>75</xdr:row>
      <xdr:rowOff>63500</xdr:rowOff>
    </xdr:to>
    <xdr:sp macro="" textlink="">
      <xdr:nvSpPr>
        <xdr:cNvPr id="451" name="円/楕円 450"/>
        <xdr:cNvSpPr/>
      </xdr:nvSpPr>
      <xdr:spPr>
        <a:xfrm>
          <a:off x="12954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48277</xdr:rowOff>
    </xdr:from>
    <xdr:ext cx="762000" cy="259045"/>
    <xdr:sp macro="" textlink="">
      <xdr:nvSpPr>
        <xdr:cNvPr id="452" name="テキスト ボックス 451"/>
        <xdr:cNvSpPr txBox="1"/>
      </xdr:nvSpPr>
      <xdr:spPr>
        <a:xfrm>
          <a:off x="126238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118830</xdr:rowOff>
    </xdr:from>
    <xdr:to>
      <xdr:col>4</xdr:col>
      <xdr:colOff>1117600</xdr:colOff>
      <xdr:row>18</xdr:row>
      <xdr:rowOff>3763</xdr:rowOff>
    </xdr:to>
    <xdr:cxnSp macro="">
      <xdr:nvCxnSpPr>
        <xdr:cNvPr id="52" name="直線コネクタ 51"/>
        <xdr:cNvCxnSpPr/>
      </xdr:nvCxnSpPr>
      <xdr:spPr bwMode="auto">
        <a:xfrm flipV="1">
          <a:off x="5003800" y="3081105"/>
          <a:ext cx="647700" cy="5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134849</xdr:rowOff>
    </xdr:from>
    <xdr:to>
      <xdr:col>4</xdr:col>
      <xdr:colOff>469900</xdr:colOff>
      <xdr:row>18</xdr:row>
      <xdr:rowOff>3763</xdr:rowOff>
    </xdr:to>
    <xdr:cxnSp macro="">
      <xdr:nvCxnSpPr>
        <xdr:cNvPr id="55" name="直線コネクタ 54"/>
        <xdr:cNvCxnSpPr/>
      </xdr:nvCxnSpPr>
      <xdr:spPr bwMode="auto">
        <a:xfrm>
          <a:off x="4305300" y="3097124"/>
          <a:ext cx="6985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93456</xdr:rowOff>
    </xdr:from>
    <xdr:to>
      <xdr:col>3</xdr:col>
      <xdr:colOff>904875</xdr:colOff>
      <xdr:row>17</xdr:row>
      <xdr:rowOff>134849</xdr:rowOff>
    </xdr:to>
    <xdr:cxnSp macro="">
      <xdr:nvCxnSpPr>
        <xdr:cNvPr id="58" name="直線コネクタ 57"/>
        <xdr:cNvCxnSpPr/>
      </xdr:nvCxnSpPr>
      <xdr:spPr bwMode="auto">
        <a:xfrm>
          <a:off x="3606800" y="3055731"/>
          <a:ext cx="698500" cy="4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93456</xdr:rowOff>
    </xdr:from>
    <xdr:to>
      <xdr:col>3</xdr:col>
      <xdr:colOff>206375</xdr:colOff>
      <xdr:row>17</xdr:row>
      <xdr:rowOff>104249</xdr:rowOff>
    </xdr:to>
    <xdr:cxnSp macro="">
      <xdr:nvCxnSpPr>
        <xdr:cNvPr id="61" name="直線コネクタ 60"/>
        <xdr:cNvCxnSpPr/>
      </xdr:nvCxnSpPr>
      <xdr:spPr bwMode="auto">
        <a:xfrm flipV="1">
          <a:off x="2908300" y="3055731"/>
          <a:ext cx="6985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68030</xdr:rowOff>
    </xdr:from>
    <xdr:to>
      <xdr:col>5</xdr:col>
      <xdr:colOff>34925</xdr:colOff>
      <xdr:row>17</xdr:row>
      <xdr:rowOff>169630</xdr:rowOff>
    </xdr:to>
    <xdr:sp macro="" textlink="">
      <xdr:nvSpPr>
        <xdr:cNvPr id="71" name="円/楕円 70"/>
        <xdr:cNvSpPr/>
      </xdr:nvSpPr>
      <xdr:spPr bwMode="auto">
        <a:xfrm>
          <a:off x="5600700" y="303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40107</xdr:rowOff>
    </xdr:from>
    <xdr:ext cx="762000" cy="259045"/>
    <xdr:sp macro="" textlink="">
      <xdr:nvSpPr>
        <xdr:cNvPr id="72" name="人口1人当たり決算額の推移該当値テキスト130"/>
        <xdr:cNvSpPr txBox="1"/>
      </xdr:nvSpPr>
      <xdr:spPr>
        <a:xfrm>
          <a:off x="5740400" y="300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124413</xdr:rowOff>
    </xdr:from>
    <xdr:to>
      <xdr:col>4</xdr:col>
      <xdr:colOff>520700</xdr:colOff>
      <xdr:row>18</xdr:row>
      <xdr:rowOff>54563</xdr:rowOff>
    </xdr:to>
    <xdr:sp macro="" textlink="">
      <xdr:nvSpPr>
        <xdr:cNvPr id="73" name="円/楕円 72"/>
        <xdr:cNvSpPr/>
      </xdr:nvSpPr>
      <xdr:spPr bwMode="auto">
        <a:xfrm>
          <a:off x="4953000" y="308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39340</xdr:rowOff>
    </xdr:from>
    <xdr:ext cx="736600" cy="259045"/>
    <xdr:sp macro="" textlink="">
      <xdr:nvSpPr>
        <xdr:cNvPr id="74" name="テキスト ボックス 73"/>
        <xdr:cNvSpPr txBox="1"/>
      </xdr:nvSpPr>
      <xdr:spPr>
        <a:xfrm>
          <a:off x="4622800" y="317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84049</xdr:rowOff>
    </xdr:from>
    <xdr:to>
      <xdr:col>3</xdr:col>
      <xdr:colOff>955675</xdr:colOff>
      <xdr:row>18</xdr:row>
      <xdr:rowOff>14199</xdr:rowOff>
    </xdr:to>
    <xdr:sp macro="" textlink="">
      <xdr:nvSpPr>
        <xdr:cNvPr id="75" name="円/楕円 74"/>
        <xdr:cNvSpPr/>
      </xdr:nvSpPr>
      <xdr:spPr bwMode="auto">
        <a:xfrm>
          <a:off x="4254500" y="30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170426</xdr:rowOff>
    </xdr:from>
    <xdr:ext cx="762000" cy="259045"/>
    <xdr:sp macro="" textlink="">
      <xdr:nvSpPr>
        <xdr:cNvPr id="76" name="テキスト ボックス 75"/>
        <xdr:cNvSpPr txBox="1"/>
      </xdr:nvSpPr>
      <xdr:spPr>
        <a:xfrm>
          <a:off x="3924300" y="31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42656</xdr:rowOff>
    </xdr:from>
    <xdr:to>
      <xdr:col>3</xdr:col>
      <xdr:colOff>257175</xdr:colOff>
      <xdr:row>17</xdr:row>
      <xdr:rowOff>144256</xdr:rowOff>
    </xdr:to>
    <xdr:sp macro="" textlink="">
      <xdr:nvSpPr>
        <xdr:cNvPr id="77" name="円/楕円 76"/>
        <xdr:cNvSpPr/>
      </xdr:nvSpPr>
      <xdr:spPr bwMode="auto">
        <a:xfrm>
          <a:off x="3556000" y="300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129033</xdr:rowOff>
    </xdr:from>
    <xdr:ext cx="762000" cy="259045"/>
    <xdr:sp macro="" textlink="">
      <xdr:nvSpPr>
        <xdr:cNvPr id="78" name="テキスト ボックス 77"/>
        <xdr:cNvSpPr txBox="1"/>
      </xdr:nvSpPr>
      <xdr:spPr>
        <a:xfrm>
          <a:off x="3225800" y="309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53449</xdr:rowOff>
    </xdr:from>
    <xdr:to>
      <xdr:col>2</xdr:col>
      <xdr:colOff>692150</xdr:colOff>
      <xdr:row>17</xdr:row>
      <xdr:rowOff>155049</xdr:rowOff>
    </xdr:to>
    <xdr:sp macro="" textlink="">
      <xdr:nvSpPr>
        <xdr:cNvPr id="79" name="円/楕円 78"/>
        <xdr:cNvSpPr/>
      </xdr:nvSpPr>
      <xdr:spPr bwMode="auto">
        <a:xfrm>
          <a:off x="2857500" y="301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139826</xdr:rowOff>
    </xdr:from>
    <xdr:ext cx="762000" cy="259045"/>
    <xdr:sp macro="" textlink="">
      <xdr:nvSpPr>
        <xdr:cNvPr id="80" name="テキスト ボックス 79"/>
        <xdr:cNvSpPr txBox="1"/>
      </xdr:nvSpPr>
      <xdr:spPr>
        <a:xfrm>
          <a:off x="2527300" y="310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73222</xdr:rowOff>
    </xdr:from>
    <xdr:to>
      <xdr:col>4</xdr:col>
      <xdr:colOff>1117600</xdr:colOff>
      <xdr:row>35</xdr:row>
      <xdr:rowOff>109245</xdr:rowOff>
    </xdr:to>
    <xdr:cxnSp macro="">
      <xdr:nvCxnSpPr>
        <xdr:cNvPr id="113" name="直線コネクタ 112"/>
        <xdr:cNvCxnSpPr/>
      </xdr:nvCxnSpPr>
      <xdr:spPr bwMode="auto">
        <a:xfrm>
          <a:off x="5003800" y="6683572"/>
          <a:ext cx="647700" cy="36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35408</xdr:rowOff>
    </xdr:from>
    <xdr:to>
      <xdr:col>4</xdr:col>
      <xdr:colOff>469900</xdr:colOff>
      <xdr:row>35</xdr:row>
      <xdr:rowOff>73222</xdr:rowOff>
    </xdr:to>
    <xdr:cxnSp macro="">
      <xdr:nvCxnSpPr>
        <xdr:cNvPr id="116" name="直線コネクタ 115"/>
        <xdr:cNvCxnSpPr/>
      </xdr:nvCxnSpPr>
      <xdr:spPr bwMode="auto">
        <a:xfrm>
          <a:off x="4305300" y="6645758"/>
          <a:ext cx="698500" cy="37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4775</xdr:rowOff>
    </xdr:from>
    <xdr:to>
      <xdr:col>3</xdr:col>
      <xdr:colOff>904875</xdr:colOff>
      <xdr:row>35</xdr:row>
      <xdr:rowOff>35408</xdr:rowOff>
    </xdr:to>
    <xdr:cxnSp macro="">
      <xdr:nvCxnSpPr>
        <xdr:cNvPr id="119" name="直線コネクタ 118"/>
        <xdr:cNvCxnSpPr/>
      </xdr:nvCxnSpPr>
      <xdr:spPr bwMode="auto">
        <a:xfrm>
          <a:off x="3606800" y="6615125"/>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337827</xdr:rowOff>
    </xdr:from>
    <xdr:to>
      <xdr:col>3</xdr:col>
      <xdr:colOff>206375</xdr:colOff>
      <xdr:row>35</xdr:row>
      <xdr:rowOff>4775</xdr:rowOff>
    </xdr:to>
    <xdr:cxnSp macro="">
      <xdr:nvCxnSpPr>
        <xdr:cNvPr id="122" name="直線コネクタ 121"/>
        <xdr:cNvCxnSpPr/>
      </xdr:nvCxnSpPr>
      <xdr:spPr bwMode="auto">
        <a:xfrm>
          <a:off x="2908300" y="6605277"/>
          <a:ext cx="698500" cy="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58445</xdr:rowOff>
    </xdr:from>
    <xdr:to>
      <xdr:col>5</xdr:col>
      <xdr:colOff>34925</xdr:colOff>
      <xdr:row>35</xdr:row>
      <xdr:rowOff>160045</xdr:rowOff>
    </xdr:to>
    <xdr:sp macro="" textlink="">
      <xdr:nvSpPr>
        <xdr:cNvPr id="132" name="円/楕円 131"/>
        <xdr:cNvSpPr/>
      </xdr:nvSpPr>
      <xdr:spPr bwMode="auto">
        <a:xfrm>
          <a:off x="5600700" y="666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246422</xdr:rowOff>
    </xdr:from>
    <xdr:ext cx="762000" cy="259045"/>
    <xdr:sp macro="" textlink="">
      <xdr:nvSpPr>
        <xdr:cNvPr id="133" name="人口1人当たり決算額の推移該当値テキスト445"/>
        <xdr:cNvSpPr txBox="1"/>
      </xdr:nvSpPr>
      <xdr:spPr>
        <a:xfrm>
          <a:off x="5740400" y="651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22422</xdr:rowOff>
    </xdr:from>
    <xdr:to>
      <xdr:col>4</xdr:col>
      <xdr:colOff>520700</xdr:colOff>
      <xdr:row>35</xdr:row>
      <xdr:rowOff>124022</xdr:rowOff>
    </xdr:to>
    <xdr:sp macro="" textlink="">
      <xdr:nvSpPr>
        <xdr:cNvPr id="134" name="円/楕円 133"/>
        <xdr:cNvSpPr/>
      </xdr:nvSpPr>
      <xdr:spPr bwMode="auto">
        <a:xfrm>
          <a:off x="4953000" y="663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134199</xdr:rowOff>
    </xdr:from>
    <xdr:ext cx="736600" cy="259045"/>
    <xdr:sp macro="" textlink="">
      <xdr:nvSpPr>
        <xdr:cNvPr id="135" name="テキスト ボックス 134"/>
        <xdr:cNvSpPr txBox="1"/>
      </xdr:nvSpPr>
      <xdr:spPr>
        <a:xfrm>
          <a:off x="4622800" y="640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327508</xdr:rowOff>
    </xdr:from>
    <xdr:to>
      <xdr:col>3</xdr:col>
      <xdr:colOff>955675</xdr:colOff>
      <xdr:row>35</xdr:row>
      <xdr:rowOff>86208</xdr:rowOff>
    </xdr:to>
    <xdr:sp macro="" textlink="">
      <xdr:nvSpPr>
        <xdr:cNvPr id="136" name="円/楕円 135"/>
        <xdr:cNvSpPr/>
      </xdr:nvSpPr>
      <xdr:spPr bwMode="auto">
        <a:xfrm>
          <a:off x="4254500" y="659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96385</xdr:rowOff>
    </xdr:from>
    <xdr:ext cx="762000" cy="259045"/>
    <xdr:sp macro="" textlink="">
      <xdr:nvSpPr>
        <xdr:cNvPr id="137" name="テキスト ボックス 136"/>
        <xdr:cNvSpPr txBox="1"/>
      </xdr:nvSpPr>
      <xdr:spPr>
        <a:xfrm>
          <a:off x="3924300" y="636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296875</xdr:rowOff>
    </xdr:from>
    <xdr:to>
      <xdr:col>3</xdr:col>
      <xdr:colOff>257175</xdr:colOff>
      <xdr:row>35</xdr:row>
      <xdr:rowOff>55575</xdr:rowOff>
    </xdr:to>
    <xdr:sp macro="" textlink="">
      <xdr:nvSpPr>
        <xdr:cNvPr id="138" name="円/楕円 137"/>
        <xdr:cNvSpPr/>
      </xdr:nvSpPr>
      <xdr:spPr bwMode="auto">
        <a:xfrm>
          <a:off x="3556000" y="656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65752</xdr:rowOff>
    </xdr:from>
    <xdr:ext cx="762000" cy="259045"/>
    <xdr:sp macro="" textlink="">
      <xdr:nvSpPr>
        <xdr:cNvPr id="139" name="テキスト ボックス 138"/>
        <xdr:cNvSpPr txBox="1"/>
      </xdr:nvSpPr>
      <xdr:spPr>
        <a:xfrm>
          <a:off x="3225800" y="633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287027</xdr:rowOff>
    </xdr:from>
    <xdr:to>
      <xdr:col>2</xdr:col>
      <xdr:colOff>692150</xdr:colOff>
      <xdr:row>35</xdr:row>
      <xdr:rowOff>45727</xdr:rowOff>
    </xdr:to>
    <xdr:sp macro="" textlink="">
      <xdr:nvSpPr>
        <xdr:cNvPr id="140" name="円/楕円 139"/>
        <xdr:cNvSpPr/>
      </xdr:nvSpPr>
      <xdr:spPr bwMode="auto">
        <a:xfrm>
          <a:off x="2857500" y="655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55903</xdr:rowOff>
    </xdr:from>
    <xdr:ext cx="762000" cy="259045"/>
    <xdr:sp macro="" textlink="">
      <xdr:nvSpPr>
        <xdr:cNvPr id="141" name="テキスト ボックス 140"/>
        <xdr:cNvSpPr txBox="1"/>
      </xdr:nvSpPr>
      <xdr:spPr>
        <a:xfrm>
          <a:off x="2527300" y="632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普通建設事業費の増加などに伴う歳出額の増加により、歳入歳出差引額が減少となったことに加え翌年度に繰り越すべき財源が、地方創生関連の国補正の影響で増加となったため、実質収支額の標準財政規模比は３．０６％となっている。しかし、財政調整基金への積み増しを行っており、財政調整基金の標準財政規模比は２１．０９％となっている。引き続き自主財源の確保の取組とともに、経常経費の抑制や普通建設事業の重点化などの取組を進め、今後予想される老朽化した施設の更新・改修を見据えた財政運営に努めていく</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赤字は計上していない。引き続き自主財源の確保の取組や受益者負担の観点から適正な使用料などの見直しの検討とともに、経常経費の抑制や普通建設事業の重点化などの取組を進め、今後予想される老朽化した施設の更新・改修を見据えた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改革プランに基づき起債の新規発行額の抑制を図るなか、交付税算入率の高い有利な地方債の発行により算入公債費等は高い水準で横ばいであり、実質公債費比率は減少している。しかしながら、依然高い水準にあるため、今後も起債の新規発行額の抑制を図りながら、公債費の圧縮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や公営企業会計における地方債現在高が増加しているものの、退職手当負担見込額の減少や、財政調整基金の積み増しなどによる充当可能基金の増加などにより将来負担額は減少している。今後も行政改革大綱に基づく定員・給与管理の適正化の取組や財政改革プランに基づく起債の新規発行額の抑制などに取り組み、将来負担額の圧縮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31589820</v>
      </c>
      <c r="BO4" s="349"/>
      <c r="BP4" s="349"/>
      <c r="BQ4" s="349"/>
      <c r="BR4" s="349"/>
      <c r="BS4" s="349"/>
      <c r="BT4" s="349"/>
      <c r="BU4" s="350"/>
      <c r="BV4" s="348">
        <v>30636128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30995532</v>
      </c>
      <c r="BO5" s="386"/>
      <c r="BP5" s="386"/>
      <c r="BQ5" s="386"/>
      <c r="BR5" s="386"/>
      <c r="BS5" s="386"/>
      <c r="BT5" s="386"/>
      <c r="BU5" s="387"/>
      <c r="BV5" s="385">
        <v>29834158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594288</v>
      </c>
      <c r="BO6" s="386"/>
      <c r="BP6" s="386"/>
      <c r="BQ6" s="386"/>
      <c r="BR6" s="386"/>
      <c r="BS6" s="386"/>
      <c r="BT6" s="386"/>
      <c r="BU6" s="387"/>
      <c r="BV6" s="385">
        <v>801970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96.1</v>
      </c>
      <c r="CU6" s="423"/>
      <c r="CV6" s="423"/>
      <c r="CW6" s="423"/>
      <c r="CX6" s="423"/>
      <c r="CY6" s="423"/>
      <c r="CZ6" s="423"/>
      <c r="DA6" s="424"/>
      <c r="DB6" s="422">
        <v>94.6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124710</v>
      </c>
      <c r="BO7" s="386"/>
      <c r="BP7" s="386"/>
      <c r="BQ7" s="386"/>
      <c r="BR7" s="386"/>
      <c r="BS7" s="386"/>
      <c r="BT7" s="386"/>
      <c r="BU7" s="387"/>
      <c r="BV7" s="385">
        <v>32946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15350573</v>
      </c>
      <c r="CU7" s="386"/>
      <c r="CV7" s="386"/>
      <c r="CW7" s="386"/>
      <c r="CX7" s="386"/>
      <c r="CY7" s="386"/>
      <c r="CZ7" s="386"/>
      <c r="DA7" s="387"/>
      <c r="DB7" s="385">
        <v>15590341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469578</v>
      </c>
      <c r="BO8" s="386"/>
      <c r="BP8" s="386"/>
      <c r="BQ8" s="386"/>
      <c r="BR8" s="386"/>
      <c r="BS8" s="386"/>
      <c r="BT8" s="386"/>
      <c r="BU8" s="387"/>
      <c r="BV8" s="385">
        <v>769024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63223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-299446</v>
      </c>
      <c r="BO9" s="386"/>
      <c r="BP9" s="386"/>
      <c r="BQ9" s="386"/>
      <c r="BR9" s="386"/>
      <c r="BS9" s="386"/>
      <c r="BT9" s="386"/>
      <c r="BU9" s="387"/>
      <c r="BV9" s="385">
        <v>-44812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19.100000000000001</v>
      </c>
      <c r="CU9" s="383"/>
      <c r="CV9" s="383"/>
      <c r="CW9" s="383"/>
      <c r="CX9" s="383"/>
      <c r="CY9" s="383"/>
      <c r="CZ9" s="383"/>
      <c r="DA9" s="384"/>
      <c r="DB9" s="382">
        <v>19.3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63555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1172</v>
      </c>
      <c r="BO10" s="386"/>
      <c r="BP10" s="386"/>
      <c r="BQ10" s="386"/>
      <c r="BR10" s="386"/>
      <c r="BS10" s="386"/>
      <c r="BT10" s="386"/>
      <c r="BU10" s="387"/>
      <c r="BV10" s="385">
        <v>1148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63347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63148</v>
      </c>
      <c r="S13" s="467"/>
      <c r="T13" s="467"/>
      <c r="U13" s="467"/>
      <c r="V13" s="468"/>
      <c r="W13" s="401" t="s">
        <v>123</v>
      </c>
      <c r="X13" s="402"/>
      <c r="Y13" s="402"/>
      <c r="Z13" s="402"/>
      <c r="AA13" s="402"/>
      <c r="AB13" s="392"/>
      <c r="AC13" s="436">
        <v>2120</v>
      </c>
      <c r="AD13" s="437"/>
      <c r="AE13" s="437"/>
      <c r="AF13" s="437"/>
      <c r="AG13" s="476"/>
      <c r="AH13" s="436">
        <v>2296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-398274</v>
      </c>
      <c r="BO13" s="386"/>
      <c r="BP13" s="386"/>
      <c r="BQ13" s="386"/>
      <c r="BR13" s="386"/>
      <c r="BS13" s="386"/>
      <c r="BT13" s="386"/>
      <c r="BU13" s="387"/>
      <c r="BV13" s="385">
        <v>-43664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12.7</v>
      </c>
      <c r="CU13" s="383"/>
      <c r="CV13" s="383"/>
      <c r="CW13" s="383"/>
      <c r="CX13" s="383"/>
      <c r="CY13" s="383"/>
      <c r="CZ13" s="383"/>
      <c r="DA13" s="384"/>
      <c r="DB13" s="382">
        <v>13.5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63687</v>
      </c>
      <c r="S14" s="467"/>
      <c r="T14" s="467"/>
      <c r="U14" s="467"/>
      <c r="V14" s="468"/>
      <c r="W14" s="375"/>
      <c r="X14" s="376"/>
      <c r="Y14" s="376"/>
      <c r="Z14" s="376"/>
      <c r="AA14" s="376"/>
      <c r="AB14" s="365"/>
      <c r="AC14" s="469">
        <v>7.4</v>
      </c>
      <c r="AD14" s="470"/>
      <c r="AE14" s="470"/>
      <c r="AF14" s="470"/>
      <c r="AG14" s="471"/>
      <c r="AH14" s="469">
        <v>7.6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89.1</v>
      </c>
      <c r="CU14" s="481"/>
      <c r="CV14" s="481"/>
      <c r="CW14" s="481"/>
      <c r="CX14" s="481"/>
      <c r="CY14" s="481"/>
      <c r="CZ14" s="481"/>
      <c r="DA14" s="482"/>
      <c r="DB14" s="480">
        <v>90.4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63497</v>
      </c>
      <c r="S15" s="467"/>
      <c r="T15" s="467"/>
      <c r="U15" s="467"/>
      <c r="V15" s="468"/>
      <c r="W15" s="401" t="s">
        <v>130</v>
      </c>
      <c r="X15" s="402"/>
      <c r="Y15" s="402"/>
      <c r="Z15" s="402"/>
      <c r="AA15" s="402"/>
      <c r="AB15" s="392"/>
      <c r="AC15" s="436">
        <v>8501</v>
      </c>
      <c r="AD15" s="437"/>
      <c r="AE15" s="437"/>
      <c r="AF15" s="437"/>
      <c r="AG15" s="476"/>
      <c r="AH15" s="436">
        <v>9175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5910201</v>
      </c>
      <c r="BO15" s="349"/>
      <c r="BP15" s="349"/>
      <c r="BQ15" s="349"/>
      <c r="BR15" s="349"/>
      <c r="BS15" s="349"/>
      <c r="BT15" s="349"/>
      <c r="BU15" s="350"/>
      <c r="BV15" s="348">
        <v>5767382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29.6</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12008752</v>
      </c>
      <c r="BO16" s="386"/>
      <c r="BP16" s="386"/>
      <c r="BQ16" s="386"/>
      <c r="BR16" s="386"/>
      <c r="BS16" s="386"/>
      <c r="BT16" s="386"/>
      <c r="BU16" s="387"/>
      <c r="BV16" s="385">
        <v>12088805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18111</v>
      </c>
      <c r="AD17" s="437"/>
      <c r="AE17" s="437"/>
      <c r="AF17" s="437"/>
      <c r="AG17" s="476"/>
      <c r="AH17" s="436">
        <v>18726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7598580</v>
      </c>
      <c r="BO17" s="386"/>
      <c r="BP17" s="386"/>
      <c r="BQ17" s="386"/>
      <c r="BR17" s="386"/>
      <c r="BS17" s="386"/>
      <c r="BT17" s="386"/>
      <c r="BU17" s="387"/>
      <c r="BV17" s="385">
        <v>7463946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336.93</v>
      </c>
      <c r="M18" s="498"/>
      <c r="N18" s="498"/>
      <c r="O18" s="498"/>
      <c r="P18" s="498"/>
      <c r="Q18" s="498"/>
      <c r="R18" s="499"/>
      <c r="S18" s="499"/>
      <c r="T18" s="499"/>
      <c r="U18" s="499"/>
      <c r="V18" s="500"/>
      <c r="W18" s="403"/>
      <c r="X18" s="404"/>
      <c r="Y18" s="404"/>
      <c r="Z18" s="404"/>
      <c r="AA18" s="404"/>
      <c r="AB18" s="395"/>
      <c r="AC18" s="501">
        <v>63</v>
      </c>
      <c r="AD18" s="502"/>
      <c r="AE18" s="502"/>
      <c r="AF18" s="502"/>
      <c r="AG18" s="503"/>
      <c r="AH18" s="501">
        <v>61.7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14311957</v>
      </c>
      <c r="BO18" s="386"/>
      <c r="BP18" s="386"/>
      <c r="BQ18" s="386"/>
      <c r="BR18" s="386"/>
      <c r="BS18" s="386"/>
      <c r="BT18" s="386"/>
      <c r="BU18" s="387"/>
      <c r="BV18" s="385">
        <v>14062333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17748036</v>
      </c>
      <c r="BO19" s="386"/>
      <c r="BP19" s="386"/>
      <c r="BQ19" s="386"/>
      <c r="BR19" s="386"/>
      <c r="BS19" s="386"/>
      <c r="BT19" s="386"/>
      <c r="BU19" s="387"/>
      <c r="BV19" s="385">
        <v>17999025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24791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34517481</v>
      </c>
      <c r="BO23" s="386"/>
      <c r="BP23" s="386"/>
      <c r="BQ23" s="386"/>
      <c r="BR23" s="386"/>
      <c r="BS23" s="386"/>
      <c r="BT23" s="386"/>
      <c r="BU23" s="387"/>
      <c r="BV23" s="385">
        <v>34285563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8650</v>
      </c>
      <c r="R24" s="437"/>
      <c r="S24" s="437"/>
      <c r="T24" s="437"/>
      <c r="U24" s="437"/>
      <c r="V24" s="476"/>
      <c r="W24" s="531"/>
      <c r="X24" s="519"/>
      <c r="Y24" s="520"/>
      <c r="Z24" s="435" t="s">
        <v>153</v>
      </c>
      <c r="AA24" s="415"/>
      <c r="AB24" s="415"/>
      <c r="AC24" s="415"/>
      <c r="AD24" s="415"/>
      <c r="AE24" s="415"/>
      <c r="AF24" s="415"/>
      <c r="AG24" s="416"/>
      <c r="AH24" s="436">
        <v>502</v>
      </c>
      <c r="AI24" s="437"/>
      <c r="AJ24" s="437"/>
      <c r="AK24" s="437"/>
      <c r="AL24" s="476"/>
      <c r="AM24" s="436">
        <v>1678186</v>
      </c>
      <c r="AN24" s="437"/>
      <c r="AO24" s="437"/>
      <c r="AP24" s="437"/>
      <c r="AQ24" s="437"/>
      <c r="AR24" s="476"/>
      <c r="AS24" s="436">
        <v>3343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24192656</v>
      </c>
      <c r="BO24" s="386"/>
      <c r="BP24" s="386"/>
      <c r="BQ24" s="386"/>
      <c r="BR24" s="386"/>
      <c r="BS24" s="386"/>
      <c r="BT24" s="386"/>
      <c r="BU24" s="387"/>
      <c r="BV24" s="385">
        <v>24486314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6920</v>
      </c>
      <c r="R25" s="437"/>
      <c r="S25" s="437"/>
      <c r="T25" s="437"/>
      <c r="U25" s="437"/>
      <c r="V25" s="476"/>
      <c r="W25" s="531"/>
      <c r="X25" s="519"/>
      <c r="Y25" s="520"/>
      <c r="Z25" s="435" t="s">
        <v>156</v>
      </c>
      <c r="AA25" s="415"/>
      <c r="AB25" s="415"/>
      <c r="AC25" s="415"/>
      <c r="AD25" s="415"/>
      <c r="AE25" s="415"/>
      <c r="AF25" s="415"/>
      <c r="AG25" s="416"/>
      <c r="AH25" s="436">
        <v>80</v>
      </c>
      <c r="AI25" s="437"/>
      <c r="AJ25" s="437"/>
      <c r="AK25" s="437"/>
      <c r="AL25" s="476"/>
      <c r="AM25" s="436">
        <v>254960</v>
      </c>
      <c r="AN25" s="437"/>
      <c r="AO25" s="437"/>
      <c r="AP25" s="437"/>
      <c r="AQ25" s="437"/>
      <c r="AR25" s="476"/>
      <c r="AS25" s="436">
        <v>3187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976784</v>
      </c>
      <c r="BO25" s="349"/>
      <c r="BP25" s="349"/>
      <c r="BQ25" s="349"/>
      <c r="BR25" s="349"/>
      <c r="BS25" s="349"/>
      <c r="BT25" s="349"/>
      <c r="BU25" s="350"/>
      <c r="BV25" s="348">
        <v>894113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6180</v>
      </c>
      <c r="R26" s="437"/>
      <c r="S26" s="437"/>
      <c r="T26" s="437"/>
      <c r="U26" s="437"/>
      <c r="V26" s="476"/>
      <c r="W26" s="531"/>
      <c r="X26" s="519"/>
      <c r="Y26" s="520"/>
      <c r="Z26" s="435" t="s">
        <v>159</v>
      </c>
      <c r="AA26" s="541"/>
      <c r="AB26" s="541"/>
      <c r="AC26" s="541"/>
      <c r="AD26" s="541"/>
      <c r="AE26" s="541"/>
      <c r="AF26" s="541"/>
      <c r="AG26" s="542"/>
      <c r="AH26" s="436">
        <v>74</v>
      </c>
      <c r="AI26" s="437"/>
      <c r="AJ26" s="437"/>
      <c r="AK26" s="437"/>
      <c r="AL26" s="476"/>
      <c r="AM26" s="436">
        <v>287638</v>
      </c>
      <c r="AN26" s="437"/>
      <c r="AO26" s="437"/>
      <c r="AP26" s="437"/>
      <c r="AQ26" s="437"/>
      <c r="AR26" s="476"/>
      <c r="AS26" s="436">
        <v>3887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4330</v>
      </c>
      <c r="R27" s="437"/>
      <c r="S27" s="437"/>
      <c r="T27" s="437"/>
      <c r="U27" s="437"/>
      <c r="V27" s="476"/>
      <c r="W27" s="531"/>
      <c r="X27" s="519"/>
      <c r="Y27" s="520"/>
      <c r="Z27" s="435" t="s">
        <v>162</v>
      </c>
      <c r="AA27" s="415"/>
      <c r="AB27" s="415"/>
      <c r="AC27" s="415"/>
      <c r="AD27" s="415"/>
      <c r="AE27" s="415"/>
      <c r="AF27" s="415"/>
      <c r="AG27" s="416"/>
      <c r="AH27" s="436">
        <v>9</v>
      </c>
      <c r="AI27" s="437"/>
      <c r="AJ27" s="437"/>
      <c r="AK27" s="437"/>
      <c r="AL27" s="476"/>
      <c r="AM27" s="436">
        <v>28692</v>
      </c>
      <c r="AN27" s="437"/>
      <c r="AO27" s="437"/>
      <c r="AP27" s="437"/>
      <c r="AQ27" s="437"/>
      <c r="AR27" s="476"/>
      <c r="AS27" s="436">
        <v>3188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924762</v>
      </c>
      <c r="BO27" s="555"/>
      <c r="BP27" s="555"/>
      <c r="BQ27" s="555"/>
      <c r="BR27" s="555"/>
      <c r="BS27" s="555"/>
      <c r="BT27" s="555"/>
      <c r="BU27" s="556"/>
      <c r="BV27" s="554">
        <v>924656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3790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3237871</v>
      </c>
      <c r="BO28" s="349"/>
      <c r="BP28" s="349"/>
      <c r="BQ28" s="349"/>
      <c r="BR28" s="349"/>
      <c r="BS28" s="349"/>
      <c r="BT28" s="349"/>
      <c r="BU28" s="350"/>
      <c r="BV28" s="348">
        <v>2936699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3580</v>
      </c>
      <c r="R29" s="437"/>
      <c r="S29" s="437"/>
      <c r="T29" s="437"/>
      <c r="U29" s="437"/>
      <c r="V29" s="476"/>
      <c r="W29" s="532"/>
      <c r="X29" s="533"/>
      <c r="Y29" s="534"/>
      <c r="Z29" s="435" t="s">
        <v>169</v>
      </c>
      <c r="AA29" s="415"/>
      <c r="AB29" s="415"/>
      <c r="AC29" s="415"/>
      <c r="AD29" s="415"/>
      <c r="AE29" s="415"/>
      <c r="AF29" s="415"/>
      <c r="AG29" s="416"/>
      <c r="AH29" s="436">
        <v>511</v>
      </c>
      <c r="AI29" s="437"/>
      <c r="AJ29" s="437"/>
      <c r="AK29" s="437"/>
      <c r="AL29" s="476"/>
      <c r="AM29" s="436">
        <v>1706878</v>
      </c>
      <c r="AN29" s="437"/>
      <c r="AO29" s="437"/>
      <c r="AP29" s="437"/>
      <c r="AQ29" s="437"/>
      <c r="AR29" s="476"/>
      <c r="AS29" s="436">
        <v>3340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411129</v>
      </c>
      <c r="BO29" s="386"/>
      <c r="BP29" s="386"/>
      <c r="BQ29" s="386"/>
      <c r="BR29" s="386"/>
      <c r="BS29" s="386"/>
      <c r="BT29" s="386"/>
      <c r="BU29" s="387"/>
      <c r="BV29" s="385">
        <v>410939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6233922</v>
      </c>
      <c r="BO30" s="555"/>
      <c r="BP30" s="555"/>
      <c r="BQ30" s="555"/>
      <c r="BR30" s="555"/>
      <c r="BS30" s="555"/>
      <c r="BT30" s="555"/>
      <c r="BU30" s="556"/>
      <c r="BV30" s="554">
        <v>6202881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7</v>
      </c>
      <c r="V34" s="566"/>
      <c r="W34" s="567" t="str">
        <f>IF('各会計、関係団体の財政状況及び健全化判断比率'!B28="","",'各会計、関係団体の財政状況及び健全化判断比率'!B28)</f>
        <v>日向市国民健康保険事業特別会計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IF('各会計、関係団体の財政状況及び健全化判断比率'!B32="","",'各会計、関係団体の財政状況及び健全化判断比率'!B32)</f>
        <v>日向市水道事業会計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IF('各会計、関係団体の財政状況及び健全化判断比率'!B35="","",'各会計、関係団体の財政状況及び健全化判断比率'!B35)</f>
        <v>日向市簡易水道事業特別会計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日向東臼杵広域連合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日向文化振興事業団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日向市公営住宅事業特別会計</v>
      </c>
      <c r="F35" s="567"/>
      <c r="G35" s="567"/>
      <c r="H35" s="567"/>
      <c r="I35" s="567"/>
      <c r="J35" s="567"/>
      <c r="K35" s="567"/>
      <c r="L35" s="567"/>
      <c r="M35" s="567"/>
      <c r="N35" s="567"/>
      <c r="O35" s="567"/>
      <c r="P35" s="567"/>
      <c r="Q35" s="567"/>
      <c r="R35" s="567"/>
      <c r="S35" s="567"/>
      <c r="T35" s="165"/>
      <c r="U35" s="566">
        <f>IF(W35="","",U34+1)</f>
        <v>8</v>
      </c>
      <c r="V35" s="566"/>
      <c r="W35" s="567" t="str">
        <f>IF('各会計、関係団体の財政状況及び健全化判断比率'!B29="","",'各会計、関係団体の財政状況及び健全化判断比率'!B29)</f>
        <v>日向市介護保険事業特別会計（保険事業勘定）</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IF('各会計、関係団体の財政状況及び健全化判断比率'!B33="","",'各会計、関係団体の財政状況及び健全化判断比率'!B33)</f>
        <v>日向市下水道事業会計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IF('各会計、関係団体の財政状況及び健全化判断比率'!B36="","",'各会計、関係団体の財政状況及び健全化判断比率'!B36)</f>
        <v>日向市農業集落排水事業特別会計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宮崎県北部広域行政事務組合（一般会計）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日向サンパーク温泉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日向市財光寺南土地区画整理事業特別会計</v>
      </c>
      <c r="F36" s="567"/>
      <c r="G36" s="567"/>
      <c r="H36" s="567"/>
      <c r="I36" s="567"/>
      <c r="J36" s="567"/>
      <c r="K36" s="567"/>
      <c r="L36" s="567"/>
      <c r="M36" s="567"/>
      <c r="N36" s="567"/>
      <c r="O36" s="567"/>
      <c r="P36" s="567"/>
      <c r="Q36" s="567"/>
      <c r="R36" s="567"/>
      <c r="S36" s="567"/>
      <c r="T36" s="165"/>
      <c r="U36" s="566">
        <f t="shared" ref="U36:U43" si="4">IF(W36="","",U35+1)</f>
        <v>9</v>
      </c>
      <c r="V36" s="566"/>
      <c r="W36" s="567" t="str">
        <f>IF('各会計、関係団体の財政状況及び健全化判断比率'!B30="","",'各会計、関係団体の財政状況及び健全化判断比率'!B30)</f>
        <v>日向入郷地域介護認定審査事業特別会計</v>
      </c>
      <c r="X36" s="567"/>
      <c r="Y36" s="567"/>
      <c r="Z36" s="567"/>
      <c r="AA36" s="567"/>
      <c r="AB36" s="567"/>
      <c r="AC36" s="567"/>
      <c r="AD36" s="567"/>
      <c r="AE36" s="567"/>
      <c r="AF36" s="567"/>
      <c r="AG36" s="567"/>
      <c r="AH36" s="567"/>
      <c r="AI36" s="567"/>
      <c r="AJ36" s="567"/>
      <c r="AK36" s="567"/>
      <c r="AL36" s="165"/>
      <c r="AM36" s="566">
        <f t="shared" si="0"/>
        <v>13</v>
      </c>
      <c r="AN36" s="566"/>
      <c r="AO36" s="567" t="str">
        <f>IF('各会計、関係団体の財政状況及び健全化判断比率'!B34="","",'各会計、関係団体の財政状況及び健全化判断比率'!B34)</f>
        <v>日向市病院事業会計</v>
      </c>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IF('各会計、関係団体の財政状況及び健全化判断比率'!B37="","",'各会計、関係団体の財政状況及び健全化判断比率'!B37)</f>
        <v>日向市細島東部住環境整備事業特別会計</v>
      </c>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宮崎県北部広域行政事務組合（特別会計）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日向青果地方卸売市場</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日向市用地取得特別会計</v>
      </c>
      <c r="F37" s="567"/>
      <c r="G37" s="567"/>
      <c r="H37" s="567"/>
      <c r="I37" s="567"/>
      <c r="J37" s="567"/>
      <c r="K37" s="567"/>
      <c r="L37" s="567"/>
      <c r="M37" s="567"/>
      <c r="N37" s="567"/>
      <c r="O37" s="567"/>
      <c r="P37" s="567"/>
      <c r="Q37" s="567"/>
      <c r="R37" s="567"/>
      <c r="S37" s="567"/>
      <c r="T37" s="165"/>
      <c r="U37" s="566">
        <f t="shared" si="4"/>
        <v>10</v>
      </c>
      <c r="V37" s="566"/>
      <c r="W37" s="567" t="str">
        <f>IF('各会計、関係団体の財政状況及び健全化判断比率'!B31="","",'各会計、関係団体の財政状況及び健全化判断比率'!B31)</f>
        <v>日向市後期高齢者医療事業特別会計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宮崎県市町村総合事務組合（一般会計）</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東郷町ふるさと公社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日向市城山墓園事業特別会計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宮崎県市町村総合事務組合（市町村交通災害共済事業特別会計）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日向市簡易給水施設特別会計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宮崎県後期高齢者医療広域連合（一般会計）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23</v>
      </c>
      <c r="BX40" s="566"/>
      <c r="BY40" s="567" t="str">
        <f>IF('各会計、関係団体の財政状況及び健全化判断比率'!B74="","",'各会計、関係団体の財政状況及び健全化判断比率'!B74)</f>
        <v>宮崎県後期高齢者医療広域連合（後期高齢者医療特別会計）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24</v>
      </c>
      <c r="BX41" s="566"/>
      <c r="BY41" s="567" t="str">
        <f>IF('各会計、関係団体の財政状況及び健全化判断比率'!B75="","",'各会計、関係団体の財政状況及び健全化判断比率'!B75)</f>
        <v>宮崎県自治会館管理組合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35557</v>
      </c>
      <c r="J41" s="83">
        <v>35129</v>
      </c>
      <c r="K41" s="83">
        <v>34801</v>
      </c>
      <c r="L41" s="83">
        <v>34286</v>
      </c>
      <c r="M41" s="84">
        <v>34517</v>
      </c>
    </row>
    <row r="42" spans="2:13" ht="27.75" customHeight="1">
      <c r="B42" s="1171"/>
      <c r="C42" s="1172"/>
      <c r="D42" s="85"/>
      <c r="E42" s="1177" t="s">
        <v>26</v>
      </c>
      <c r="F42" s="1177"/>
      <c r="G42" s="1177"/>
      <c r="H42" s="1178"/>
      <c r="I42" s="86">
        <v>9</v>
      </c>
      <c r="J42" s="87">
        <v>2</v>
      </c>
      <c r="K42" s="87" t="s">
        <v>484</v>
      </c>
      <c r="L42" s="87" t="s">
        <v>484</v>
      </c>
      <c r="M42" s="88" t="s">
        <v>484</v>
      </c>
    </row>
    <row r="43" spans="2:13" ht="27.75" customHeight="1">
      <c r="B43" s="1171"/>
      <c r="C43" s="1172"/>
      <c r="D43" s="85"/>
      <c r="E43" s="1177" t="s">
        <v>27</v>
      </c>
      <c r="F43" s="1177"/>
      <c r="G43" s="1177"/>
      <c r="H43" s="1178"/>
      <c r="I43" s="86">
        <v>11210</v>
      </c>
      <c r="J43" s="87">
        <v>10883</v>
      </c>
      <c r="K43" s="87">
        <v>10497</v>
      </c>
      <c r="L43" s="87">
        <v>10178</v>
      </c>
      <c r="M43" s="88">
        <v>10240</v>
      </c>
    </row>
    <row r="44" spans="2:13" ht="27.75" customHeight="1">
      <c r="B44" s="1171"/>
      <c r="C44" s="1172"/>
      <c r="D44" s="85"/>
      <c r="E44" s="1177" t="s">
        <v>28</v>
      </c>
      <c r="F44" s="1177"/>
      <c r="G44" s="1177"/>
      <c r="H44" s="1178"/>
      <c r="I44" s="86">
        <v>364</v>
      </c>
      <c r="J44" s="87">
        <v>399</v>
      </c>
      <c r="K44" s="87">
        <v>460</v>
      </c>
      <c r="L44" s="87">
        <v>488</v>
      </c>
      <c r="M44" s="88">
        <v>521</v>
      </c>
    </row>
    <row r="45" spans="2:13" ht="27.75" customHeight="1">
      <c r="B45" s="1171"/>
      <c r="C45" s="1172"/>
      <c r="D45" s="85"/>
      <c r="E45" s="1177" t="s">
        <v>29</v>
      </c>
      <c r="F45" s="1177"/>
      <c r="G45" s="1177"/>
      <c r="H45" s="1178"/>
      <c r="I45" s="86">
        <v>5949</v>
      </c>
      <c r="J45" s="87">
        <v>5865</v>
      </c>
      <c r="K45" s="87">
        <v>5863</v>
      </c>
      <c r="L45" s="87">
        <v>5856</v>
      </c>
      <c r="M45" s="88">
        <v>5496</v>
      </c>
    </row>
    <row r="46" spans="2:13" ht="27.75" customHeight="1">
      <c r="B46" s="1171"/>
      <c r="C46" s="1172"/>
      <c r="D46" s="85"/>
      <c r="E46" s="1177" t="s">
        <v>30</v>
      </c>
      <c r="F46" s="1177"/>
      <c r="G46" s="1177"/>
      <c r="H46" s="1178"/>
      <c r="I46" s="86">
        <v>23</v>
      </c>
      <c r="J46" s="87">
        <v>20</v>
      </c>
      <c r="K46" s="87">
        <v>58</v>
      </c>
      <c r="L46" s="87">
        <v>55</v>
      </c>
      <c r="M46" s="88">
        <v>53</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6805</v>
      </c>
      <c r="J49" s="87">
        <v>7602</v>
      </c>
      <c r="K49" s="87">
        <v>8167</v>
      </c>
      <c r="L49" s="87">
        <v>9171</v>
      </c>
      <c r="M49" s="88">
        <v>9620</v>
      </c>
    </row>
    <row r="50" spans="2:13" ht="27.75" customHeight="1">
      <c r="B50" s="1171"/>
      <c r="C50" s="1172"/>
      <c r="D50" s="85"/>
      <c r="E50" s="1177" t="s">
        <v>35</v>
      </c>
      <c r="F50" s="1177"/>
      <c r="G50" s="1177"/>
      <c r="H50" s="1178"/>
      <c r="I50" s="86">
        <v>2391</v>
      </c>
      <c r="J50" s="87">
        <v>2300</v>
      </c>
      <c r="K50" s="87">
        <v>1886</v>
      </c>
      <c r="L50" s="87">
        <v>1835</v>
      </c>
      <c r="M50" s="88">
        <v>2091</v>
      </c>
    </row>
    <row r="51" spans="2:13" ht="27.75" customHeight="1">
      <c r="B51" s="1173"/>
      <c r="C51" s="1174"/>
      <c r="D51" s="85"/>
      <c r="E51" s="1177" t="s">
        <v>36</v>
      </c>
      <c r="F51" s="1177"/>
      <c r="G51" s="1177"/>
      <c r="H51" s="1178"/>
      <c r="I51" s="86">
        <v>27792</v>
      </c>
      <c r="J51" s="87">
        <v>27642</v>
      </c>
      <c r="K51" s="87">
        <v>28151</v>
      </c>
      <c r="L51" s="87">
        <v>28051</v>
      </c>
      <c r="M51" s="88">
        <v>27760</v>
      </c>
    </row>
    <row r="52" spans="2:13" ht="27.75" customHeight="1" thickBot="1">
      <c r="B52" s="1181" t="s">
        <v>37</v>
      </c>
      <c r="C52" s="1182"/>
      <c r="D52" s="90"/>
      <c r="E52" s="1183" t="s">
        <v>38</v>
      </c>
      <c r="F52" s="1183"/>
      <c r="G52" s="1183"/>
      <c r="H52" s="1184"/>
      <c r="I52" s="91">
        <v>16125</v>
      </c>
      <c r="J52" s="92">
        <v>14755</v>
      </c>
      <c r="K52" s="92">
        <v>13476</v>
      </c>
      <c r="L52" s="92">
        <v>11805</v>
      </c>
      <c r="M52" s="93">
        <v>11358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69848</v>
      </c>
      <c r="E3" s="116"/>
      <c r="F3" s="117">
        <v>61882</v>
      </c>
      <c r="G3" s="118"/>
      <c r="H3" s="119"/>
    </row>
    <row r="4" spans="1:8">
      <c r="A4" s="120"/>
      <c r="B4" s="121"/>
      <c r="C4" s="122"/>
      <c r="D4" s="123">
        <v>37021</v>
      </c>
      <c r="E4" s="124"/>
      <c r="F4" s="125">
        <v>32175</v>
      </c>
      <c r="G4" s="126"/>
      <c r="H4" s="127"/>
    </row>
    <row r="5" spans="1:8">
      <c r="A5" s="108" t="s">
        <v>517</v>
      </c>
      <c r="B5" s="113"/>
      <c r="C5" s="114"/>
      <c r="D5" s="115">
        <v>56819</v>
      </c>
      <c r="E5" s="116"/>
      <c r="F5" s="117">
        <v>47569</v>
      </c>
      <c r="G5" s="118"/>
      <c r="H5" s="119"/>
    </row>
    <row r="6" spans="1:8">
      <c r="A6" s="120"/>
      <c r="B6" s="121"/>
      <c r="C6" s="122"/>
      <c r="D6" s="123">
        <v>23661</v>
      </c>
      <c r="E6" s="124"/>
      <c r="F6" s="125">
        <v>26255</v>
      </c>
      <c r="G6" s="126"/>
      <c r="H6" s="127"/>
    </row>
    <row r="7" spans="1:8">
      <c r="A7" s="108" t="s">
        <v>518</v>
      </c>
      <c r="B7" s="113"/>
      <c r="C7" s="114"/>
      <c r="D7" s="115">
        <v>56746</v>
      </c>
      <c r="E7" s="116"/>
      <c r="F7" s="117">
        <v>50880</v>
      </c>
      <c r="G7" s="118"/>
      <c r="H7" s="119"/>
    </row>
    <row r="8" spans="1:8">
      <c r="A8" s="120"/>
      <c r="B8" s="121"/>
      <c r="C8" s="122"/>
      <c r="D8" s="123">
        <v>14711</v>
      </c>
      <c r="E8" s="124"/>
      <c r="F8" s="125">
        <v>26879</v>
      </c>
      <c r="G8" s="126"/>
      <c r="H8" s="127"/>
    </row>
    <row r="9" spans="1:8">
      <c r="A9" s="108" t="s">
        <v>519</v>
      </c>
      <c r="B9" s="113"/>
      <c r="C9" s="114"/>
      <c r="D9" s="115">
        <v>91077</v>
      </c>
      <c r="E9" s="116"/>
      <c r="F9" s="117">
        <v>63956</v>
      </c>
      <c r="G9" s="118"/>
      <c r="H9" s="119"/>
    </row>
    <row r="10" spans="1:8">
      <c r="A10" s="120"/>
      <c r="B10" s="121"/>
      <c r="C10" s="122"/>
      <c r="D10" s="123">
        <v>27577</v>
      </c>
      <c r="E10" s="124"/>
      <c r="F10" s="125">
        <v>29239</v>
      </c>
      <c r="G10" s="126"/>
      <c r="H10" s="127"/>
    </row>
    <row r="11" spans="1:8">
      <c r="A11" s="108" t="s">
        <v>520</v>
      </c>
      <c r="B11" s="113"/>
      <c r="C11" s="114"/>
      <c r="D11" s="115">
        <v>108309</v>
      </c>
      <c r="E11" s="116"/>
      <c r="F11" s="117">
        <v>66255</v>
      </c>
      <c r="G11" s="118"/>
      <c r="H11" s="119"/>
    </row>
    <row r="12" spans="1:8">
      <c r="A12" s="120"/>
      <c r="B12" s="121"/>
      <c r="C12" s="128"/>
      <c r="D12" s="123">
        <v>29613</v>
      </c>
      <c r="E12" s="124"/>
      <c r="F12" s="125">
        <v>31822</v>
      </c>
      <c r="G12" s="126"/>
      <c r="H12" s="127"/>
    </row>
    <row r="13" spans="1:8">
      <c r="A13" s="108"/>
      <c r="B13" s="113"/>
      <c r="C13" s="129"/>
      <c r="D13" s="130">
        <v>76560</v>
      </c>
      <c r="E13" s="131"/>
      <c r="F13" s="132">
        <v>58108</v>
      </c>
      <c r="G13" s="133"/>
      <c r="H13" s="119"/>
    </row>
    <row r="14" spans="1:8">
      <c r="A14" s="120"/>
      <c r="B14" s="121"/>
      <c r="C14" s="122"/>
      <c r="D14" s="123">
        <v>26517</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5.81</v>
      </c>
      <c r="C19" s="134">
        <f>ROUND(VALUE(SUBSTITUTE(実質収支比率等に係る経年分析!G$48,"▲","-")),2)</f>
        <v>5.45</v>
      </c>
      <c r="D19" s="134">
        <f>ROUND(VALUE(SUBSTITUTE(実質収支比率等に係る経年分析!H$48,"▲","-")),2)</f>
        <v>5.25</v>
      </c>
      <c r="E19" s="134">
        <f>ROUND(VALUE(SUBSTITUTE(実質収支比率等に係る経年分析!I$48,"▲","-")),2)</f>
        <v>4.93</v>
      </c>
      <c r="F19" s="134">
        <f>ROUND(VALUE(SUBSTITUTE(実質収支比率等に係る経年分析!J$48,"▲","-")),2)</f>
        <v>3.06</v>
      </c>
    </row>
    <row r="20" spans="1:11">
      <c r="A20" s="134" t="s">
        <v>43</v>
      </c>
      <c r="B20" s="134">
        <f>ROUND(VALUE(SUBSTITUTE(実質収支比率等に係る経年分析!F$47,"▲","-")),2)</f>
        <v>10.1</v>
      </c>
      <c r="C20" s="134">
        <f>ROUND(VALUE(SUBSTITUTE(実質収支比率等に係る経年分析!G$47,"▲","-")),2)</f>
        <v>13.37</v>
      </c>
      <c r="D20" s="134">
        <f>ROUND(VALUE(SUBSTITUTE(実質収支比率等に係る経年分析!H$47,"▲","-")),2)</f>
        <v>16.22</v>
      </c>
      <c r="E20" s="134">
        <f>ROUND(VALUE(SUBSTITUTE(実質収支比率等に係る経年分析!I$47,"▲","-")),2)</f>
        <v>18.84</v>
      </c>
      <c r="F20" s="134">
        <f>ROUND(VALUE(SUBSTITUTE(実質収支比率等に係る経年分析!J$47,"▲","-")),2)</f>
        <v>21.09</v>
      </c>
    </row>
    <row r="21" spans="1:11">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-0.37</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-2.59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日向市財光寺南土地区画整理事業特別会計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日向市介護保険事業特別会計（保険事業勘定）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c r="A31" s="135" t="str">
        <f>IF(連結実質赤字比率に係る赤字・黒字の構成分析!C$39="",NA(),連結実質赤字比率に係る赤字・黒字の構成分析!C$39)</f>
        <v>日向市細島東部住環境整備事業特別会計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日向市下水道事業会計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0.81</v>
      </c>
    </row>
    <row r="33" spans="1:16">
      <c r="A33" s="135" t="str">
        <f>IF(連結実質赤字比率に係る赤字・黒字の構成分析!C$37="",NA(),連結実質赤字比率に係る赤字・黒字の構成分析!C$37)</f>
        <v>日向市病院事業会計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1.1399999999999999</v>
      </c>
    </row>
    <row r="34" spans="1:16">
      <c r="A34" s="135" t="str">
        <f>IF(連結実質赤字比率に係る赤字・黒字の構成分析!C$36="",NA(),連結実質赤字比率に係る赤字・黒字の構成分析!C$36)</f>
        <v>日向市国民健康保険事業特別会計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2.92</v>
      </c>
    </row>
    <row r="36" spans="1:16">
      <c r="A36" s="135" t="str">
        <f>IF(連結実質赤字比率に係る赤字・黒字の構成分析!C$34="",NA(),連結実質赤字比率に係る赤字・黒字の構成分析!C$34)</f>
        <v>日向市水道事業会計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2819</v>
      </c>
      <c r="E42" s="136"/>
      <c r="F42" s="136"/>
      <c r="G42" s="136">
        <f>'実質公債費比率（分子）の構造'!L$52</f>
        <v>2992</v>
      </c>
      <c r="H42" s="136"/>
      <c r="I42" s="136"/>
      <c r="J42" s="136">
        <f>'実質公債費比率（分子）の構造'!M$52</f>
        <v>3069</v>
      </c>
      <c r="K42" s="136"/>
      <c r="L42" s="136"/>
      <c r="M42" s="136">
        <f>'実質公債費比率（分子）の構造'!N$52</f>
        <v>3073</v>
      </c>
      <c r="N42" s="136"/>
      <c r="O42" s="136"/>
      <c r="P42" s="136">
        <f>'実質公債費比率（分子）の構造'!O$52</f>
        <v>3054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5</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183</v>
      </c>
      <c r="C45" s="136"/>
      <c r="D45" s="136"/>
      <c r="E45" s="136">
        <f>'実質公債費比率（分子）の構造'!L$49</f>
        <v>116</v>
      </c>
      <c r="F45" s="136"/>
      <c r="G45" s="136"/>
      <c r="H45" s="136">
        <f>'実質公債費比率（分子）の構造'!M$49</f>
        <v>27</v>
      </c>
      <c r="I45" s="136"/>
      <c r="J45" s="136"/>
      <c r="K45" s="136">
        <f>'実質公債費比率（分子）の構造'!N$49</f>
        <v>30</v>
      </c>
      <c r="L45" s="136"/>
      <c r="M45" s="136"/>
      <c r="N45" s="136">
        <f>'実質公債費比率（分子）の構造'!O$49</f>
        <v>33</v>
      </c>
      <c r="O45" s="136"/>
      <c r="P45" s="136"/>
    </row>
    <row r="46" spans="1:16">
      <c r="A46" s="136" t="s">
        <v>55</v>
      </c>
      <c r="B46" s="136">
        <f>'実質公債費比率（分子）の構造'!K$48</f>
        <v>700</v>
      </c>
      <c r="C46" s="136"/>
      <c r="D46" s="136"/>
      <c r="E46" s="136">
        <f>'実質公債費比率（分子）の構造'!L$48</f>
        <v>697</v>
      </c>
      <c r="F46" s="136"/>
      <c r="G46" s="136"/>
      <c r="H46" s="136">
        <f>'実質公債費比率（分子）の構造'!M$48</f>
        <v>679</v>
      </c>
      <c r="I46" s="136"/>
      <c r="J46" s="136"/>
      <c r="K46" s="136">
        <f>'実質公債費比率（分子）の構造'!N$48</f>
        <v>682</v>
      </c>
      <c r="L46" s="136"/>
      <c r="M46" s="136"/>
      <c r="N46" s="136">
        <f>'実質公債費比率（分子）の構造'!O$48</f>
        <v>700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3850</v>
      </c>
      <c r="C49" s="136"/>
      <c r="D49" s="136"/>
      <c r="E49" s="136">
        <f>'実質公債費比率（分子）の構造'!L$45</f>
        <v>4056</v>
      </c>
      <c r="F49" s="136"/>
      <c r="G49" s="136"/>
      <c r="H49" s="136">
        <f>'実質公債費比率（分子）の構造'!M$45</f>
        <v>4130</v>
      </c>
      <c r="I49" s="136"/>
      <c r="J49" s="136"/>
      <c r="K49" s="136">
        <f>'実質公債費比率（分子）の構造'!N$45</f>
        <v>4005</v>
      </c>
      <c r="L49" s="136"/>
      <c r="M49" s="136"/>
      <c r="N49" s="136">
        <f>'実質公債費比率（分子）の構造'!O$45</f>
        <v>3836</v>
      </c>
      <c r="O49" s="136"/>
      <c r="P49" s="136"/>
    </row>
    <row r="50" spans="1:16">
      <c r="A50" s="136" t="s">
        <v>58</v>
      </c>
      <c r="B50" s="136" t="e">
        <f>NA()</f>
        <v>#N/A</v>
      </c>
      <c r="C50" s="136">
        <f>IF(ISNUMBER('実質公債費比率（分子）の構造'!K$53),'実質公債費比率（分子）の構造'!K$53,NA())</f>
        <v>1921</v>
      </c>
      <c r="D50" s="136" t="e">
        <f>NA()</f>
        <v>#N/A</v>
      </c>
      <c r="E50" s="136" t="e">
        <f>NA()</f>
        <v>#N/A</v>
      </c>
      <c r="F50" s="136">
        <f>IF(ISNUMBER('実質公債費比率（分子）の構造'!L$53),'実質公債費比率（分子）の構造'!L$53,NA())</f>
        <v>1882</v>
      </c>
      <c r="G50" s="136" t="e">
        <f>NA()</f>
        <v>#N/A</v>
      </c>
      <c r="H50" s="136" t="e">
        <f>NA()</f>
        <v>#N/A</v>
      </c>
      <c r="I50" s="136">
        <f>IF(ISNUMBER('実質公債費比率（分子）の構造'!M$53),'実質公債費比率（分子）の構造'!M$53,NA())</f>
        <v>1768</v>
      </c>
      <c r="J50" s="136" t="e">
        <f>NA()</f>
        <v>#N/A</v>
      </c>
      <c r="K50" s="136" t="e">
        <f>NA()</f>
        <v>#N/A</v>
      </c>
      <c r="L50" s="136">
        <f>IF(ISNUMBER('実質公債費比率（分子）の構造'!N$53),'実質公債費比率（分子）の構造'!N$53,NA())</f>
        <v>1644</v>
      </c>
      <c r="M50" s="136" t="e">
        <f>NA()</f>
        <v>#N/A</v>
      </c>
      <c r="N50" s="136" t="e">
        <f>NA()</f>
        <v>#N/A</v>
      </c>
      <c r="O50" s="136">
        <f>IF(ISNUMBER('実質公債費比率（分子）の構造'!O$53),'実質公債費比率（分子）の構造'!O$53,NA())</f>
        <v>1515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27792</v>
      </c>
      <c r="E56" s="135"/>
      <c r="F56" s="135"/>
      <c r="G56" s="135">
        <f>'将来負担比率（分子）の構造'!J$51</f>
        <v>27642</v>
      </c>
      <c r="H56" s="135"/>
      <c r="I56" s="135"/>
      <c r="J56" s="135">
        <f>'将来負担比率（分子）の構造'!K$51</f>
        <v>28151</v>
      </c>
      <c r="K56" s="135"/>
      <c r="L56" s="135"/>
      <c r="M56" s="135">
        <f>'将来負担比率（分子）の構造'!L$51</f>
        <v>28051</v>
      </c>
      <c r="N56" s="135"/>
      <c r="O56" s="135"/>
      <c r="P56" s="135">
        <f>'将来負担比率（分子）の構造'!M$51</f>
        <v>27760</v>
      </c>
    </row>
    <row r="57" spans="1:16">
      <c r="A57" s="135" t="s">
        <v>35</v>
      </c>
      <c r="B57" s="135"/>
      <c r="C57" s="135"/>
      <c r="D57" s="135">
        <f>'将来負担比率（分子）の構造'!I$50</f>
        <v>2391</v>
      </c>
      <c r="E57" s="135"/>
      <c r="F57" s="135"/>
      <c r="G57" s="135">
        <f>'将来負担比率（分子）の構造'!J$50</f>
        <v>2300</v>
      </c>
      <c r="H57" s="135"/>
      <c r="I57" s="135"/>
      <c r="J57" s="135">
        <f>'将来負担比率（分子）の構造'!K$50</f>
        <v>1886</v>
      </c>
      <c r="K57" s="135"/>
      <c r="L57" s="135"/>
      <c r="M57" s="135">
        <f>'将来負担比率（分子）の構造'!L$50</f>
        <v>1835</v>
      </c>
      <c r="N57" s="135"/>
      <c r="O57" s="135"/>
      <c r="P57" s="135">
        <f>'将来負担比率（分子）の構造'!M$50</f>
        <v>2091</v>
      </c>
    </row>
    <row r="58" spans="1:16">
      <c r="A58" s="135" t="s">
        <v>34</v>
      </c>
      <c r="B58" s="135"/>
      <c r="C58" s="135"/>
      <c r="D58" s="135">
        <f>'将来負担比率（分子）の構造'!I$49</f>
        <v>6805</v>
      </c>
      <c r="E58" s="135"/>
      <c r="F58" s="135"/>
      <c r="G58" s="135">
        <f>'将来負担比率（分子）の構造'!J$49</f>
        <v>7602</v>
      </c>
      <c r="H58" s="135"/>
      <c r="I58" s="135"/>
      <c r="J58" s="135">
        <f>'将来負担比率（分子）の構造'!K$49</f>
        <v>8167</v>
      </c>
      <c r="K58" s="135"/>
      <c r="L58" s="135"/>
      <c r="M58" s="135">
        <f>'将来負担比率（分子）の構造'!L$49</f>
        <v>9171</v>
      </c>
      <c r="N58" s="135"/>
      <c r="O58" s="135"/>
      <c r="P58" s="135">
        <f>'将来負担比率（分子）の構造'!M$49</f>
        <v>9620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20</v>
      </c>
      <c r="F61" s="135"/>
      <c r="G61" s="135"/>
      <c r="H61" s="135">
        <f>'将来負担比率（分子）の構造'!K$46</f>
        <v>58</v>
      </c>
      <c r="I61" s="135"/>
      <c r="J61" s="135"/>
      <c r="K61" s="135">
        <f>'将来負担比率（分子）の構造'!L$46</f>
        <v>55</v>
      </c>
      <c r="L61" s="135"/>
      <c r="M61" s="135"/>
      <c r="N61" s="135">
        <f>'将来負担比率（分子）の構造'!M$46</f>
        <v>53</v>
      </c>
      <c r="O61" s="135"/>
      <c r="P61" s="135"/>
    </row>
    <row r="62" spans="1:16">
      <c r="A62" s="135" t="s">
        <v>29</v>
      </c>
      <c r="B62" s="135">
        <f>'将来負担比率（分子）の構造'!I$45</f>
        <v>5949</v>
      </c>
      <c r="C62" s="135"/>
      <c r="D62" s="135"/>
      <c r="E62" s="135">
        <f>'将来負担比率（分子）の構造'!J$45</f>
        <v>5865</v>
      </c>
      <c r="F62" s="135"/>
      <c r="G62" s="135"/>
      <c r="H62" s="135">
        <f>'将来負担比率（分子）の構造'!K$45</f>
        <v>5863</v>
      </c>
      <c r="I62" s="135"/>
      <c r="J62" s="135"/>
      <c r="K62" s="135">
        <f>'将来負担比率（分子）の構造'!L$45</f>
        <v>5856</v>
      </c>
      <c r="L62" s="135"/>
      <c r="M62" s="135"/>
      <c r="N62" s="135">
        <f>'将来負担比率（分子）の構造'!M$45</f>
        <v>5496</v>
      </c>
      <c r="O62" s="135"/>
      <c r="P62" s="135"/>
    </row>
    <row r="63" spans="1:16">
      <c r="A63" s="135" t="s">
        <v>28</v>
      </c>
      <c r="B63" s="135">
        <f>'将来負担比率（分子）の構造'!I$44</f>
        <v>364</v>
      </c>
      <c r="C63" s="135"/>
      <c r="D63" s="135"/>
      <c r="E63" s="135">
        <f>'将来負担比率（分子）の構造'!J$44</f>
        <v>399</v>
      </c>
      <c r="F63" s="135"/>
      <c r="G63" s="135"/>
      <c r="H63" s="135">
        <f>'将来負担比率（分子）の構造'!K$44</f>
        <v>460</v>
      </c>
      <c r="I63" s="135"/>
      <c r="J63" s="135"/>
      <c r="K63" s="135">
        <f>'将来負担比率（分子）の構造'!L$44</f>
        <v>488</v>
      </c>
      <c r="L63" s="135"/>
      <c r="M63" s="135"/>
      <c r="N63" s="135">
        <f>'将来負担比率（分子）の構造'!M$44</f>
        <v>521</v>
      </c>
      <c r="O63" s="135"/>
      <c r="P63" s="135"/>
    </row>
    <row r="64" spans="1:16">
      <c r="A64" s="135" t="s">
        <v>27</v>
      </c>
      <c r="B64" s="135">
        <f>'将来負担比率（分子）の構造'!I$43</f>
        <v>11210</v>
      </c>
      <c r="C64" s="135"/>
      <c r="D64" s="135"/>
      <c r="E64" s="135">
        <f>'将来負担比率（分子）の構造'!J$43</f>
        <v>10883</v>
      </c>
      <c r="F64" s="135"/>
      <c r="G64" s="135"/>
      <c r="H64" s="135">
        <f>'将来負担比率（分子）の構造'!K$43</f>
        <v>10497</v>
      </c>
      <c r="I64" s="135"/>
      <c r="J64" s="135"/>
      <c r="K64" s="135">
        <f>'将来負担比率（分子）の構造'!L$43</f>
        <v>10178</v>
      </c>
      <c r="L64" s="135"/>
      <c r="M64" s="135"/>
      <c r="N64" s="135">
        <f>'将来負担比率（分子）の構造'!M$43</f>
        <v>10240</v>
      </c>
      <c r="O64" s="135"/>
      <c r="P64" s="135"/>
    </row>
    <row r="65" spans="1:16">
      <c r="A65" s="135" t="s">
        <v>26</v>
      </c>
      <c r="B65" s="135">
        <f>'将来負担比率（分子）の構造'!I$42</f>
        <v>9</v>
      </c>
      <c r="C65" s="135"/>
      <c r="D65" s="135"/>
      <c r="E65" s="135">
        <f>'将来負担比率（分子）の構造'!J$42</f>
        <v>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35557</v>
      </c>
      <c r="C66" s="135"/>
      <c r="D66" s="135"/>
      <c r="E66" s="135">
        <f>'将来負担比率（分子）の構造'!J$41</f>
        <v>35129</v>
      </c>
      <c r="F66" s="135"/>
      <c r="G66" s="135"/>
      <c r="H66" s="135">
        <f>'将来負担比率（分子）の構造'!K$41</f>
        <v>34801</v>
      </c>
      <c r="I66" s="135"/>
      <c r="J66" s="135"/>
      <c r="K66" s="135">
        <f>'将来負担比率（分子）の構造'!L$41</f>
        <v>34286</v>
      </c>
      <c r="L66" s="135"/>
      <c r="M66" s="135"/>
      <c r="N66" s="135">
        <f>'将来負担比率（分子）の構造'!M$41</f>
        <v>34517</v>
      </c>
      <c r="O66" s="135"/>
      <c r="P66" s="135"/>
    </row>
    <row r="67" spans="1:16">
      <c r="A67" s="135" t="s">
        <v>62</v>
      </c>
      <c r="B67" s="135" t="e">
        <f>NA()</f>
        <v>#N/A</v>
      </c>
      <c r="C67" s="135">
        <f>IF(ISNUMBER('将来負担比率（分子）の構造'!I$52), IF('将来負担比率（分子）の構造'!I$52 &lt; 0, 0, '将来負担比率（分子）の構造'!I$52), NA())</f>
        <v>16125</v>
      </c>
      <c r="D67" s="135" t="e">
        <f>NA()</f>
        <v>#N/A</v>
      </c>
      <c r="E67" s="135" t="e">
        <f>NA()</f>
        <v>#N/A</v>
      </c>
      <c r="F67" s="135">
        <f>IF(ISNUMBER('将来負担比率（分子）の構造'!J$52), IF('将来負担比率（分子）の構造'!J$52 &lt; 0, 0, '将来負担比率（分子）の構造'!J$52), NA())</f>
        <v>14755</v>
      </c>
      <c r="G67" s="135" t="e">
        <f>NA()</f>
        <v>#N/A</v>
      </c>
      <c r="H67" s="135" t="e">
        <f>NA()</f>
        <v>#N/A</v>
      </c>
      <c r="I67" s="135">
        <f>IF(ISNUMBER('将来負担比率（分子）の構造'!K$52), IF('将来負担比率（分子）の構造'!K$52 &lt; 0, 0, '将来負担比率（分子）の構造'!K$52), NA())</f>
        <v>13476</v>
      </c>
      <c r="J67" s="135" t="e">
        <f>NA()</f>
        <v>#N/A</v>
      </c>
      <c r="K67" s="135" t="e">
        <f>NA()</f>
        <v>#N/A</v>
      </c>
      <c r="L67" s="135">
        <f>IF(ISNUMBER('将来負担比率（分子）の構造'!L$52), IF('将来負担比率（分子）の構造'!L$52 &lt; 0, 0, '将来負担比率（分子）の構造'!L$52), NA())</f>
        <v>11805</v>
      </c>
      <c r="M67" s="135" t="e">
        <f>NA()</f>
        <v>#N/A</v>
      </c>
      <c r="N67" s="135" t="e">
        <f>NA()</f>
        <v>#N/A</v>
      </c>
      <c r="O67" s="135">
        <f>IF(ISNUMBER('将来負担比率（分子）の構造'!M$52), IF('将来負担比率（分子）の構造'!M$52 &lt; 0, 0, '将来負担比率（分子）の構造'!M$52), NA())</f>
        <v>11358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7074885</v>
      </c>
      <c r="S5" s="583"/>
      <c r="T5" s="583"/>
      <c r="U5" s="583"/>
      <c r="V5" s="583"/>
      <c r="W5" s="583"/>
      <c r="X5" s="583"/>
      <c r="Y5" s="584"/>
      <c r="Z5" s="585">
        <v>22.4</v>
      </c>
      <c r="AA5" s="585"/>
      <c r="AB5" s="585"/>
      <c r="AC5" s="585"/>
      <c r="AD5" s="586">
        <v>7074885</v>
      </c>
      <c r="AE5" s="586"/>
      <c r="AF5" s="586"/>
      <c r="AG5" s="586"/>
      <c r="AH5" s="586"/>
      <c r="AI5" s="586"/>
      <c r="AJ5" s="586"/>
      <c r="AK5" s="586"/>
      <c r="AL5" s="587">
        <v>47.5</v>
      </c>
      <c r="AM5" s="588"/>
      <c r="AN5" s="588"/>
      <c r="AO5" s="589"/>
      <c r="AP5" s="579" t="s">
        <v>207</v>
      </c>
      <c r="AQ5" s="580"/>
      <c r="AR5" s="580"/>
      <c r="AS5" s="580"/>
      <c r="AT5" s="580"/>
      <c r="AU5" s="580"/>
      <c r="AV5" s="580"/>
      <c r="AW5" s="580"/>
      <c r="AX5" s="580"/>
      <c r="AY5" s="580"/>
      <c r="AZ5" s="580"/>
      <c r="BA5" s="580"/>
      <c r="BB5" s="580"/>
      <c r="BC5" s="580"/>
      <c r="BD5" s="580"/>
      <c r="BE5" s="580"/>
      <c r="BF5" s="581"/>
      <c r="BG5" s="593">
        <v>7074885</v>
      </c>
      <c r="BH5" s="594"/>
      <c r="BI5" s="594"/>
      <c r="BJ5" s="594"/>
      <c r="BK5" s="594"/>
      <c r="BL5" s="594"/>
      <c r="BM5" s="594"/>
      <c r="BN5" s="595"/>
      <c r="BO5" s="596">
        <v>100</v>
      </c>
      <c r="BP5" s="596"/>
      <c r="BQ5" s="596"/>
      <c r="BR5" s="596"/>
      <c r="BS5" s="597">
        <v>567247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236671</v>
      </c>
      <c r="S6" s="594"/>
      <c r="T6" s="594"/>
      <c r="U6" s="594"/>
      <c r="V6" s="594"/>
      <c r="W6" s="594"/>
      <c r="X6" s="594"/>
      <c r="Y6" s="595"/>
      <c r="Z6" s="596">
        <v>0.7</v>
      </c>
      <c r="AA6" s="596"/>
      <c r="AB6" s="596"/>
      <c r="AC6" s="596"/>
      <c r="AD6" s="597">
        <v>236671</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7074885</v>
      </c>
      <c r="BH6" s="594"/>
      <c r="BI6" s="594"/>
      <c r="BJ6" s="594"/>
      <c r="BK6" s="594"/>
      <c r="BL6" s="594"/>
      <c r="BM6" s="594"/>
      <c r="BN6" s="595"/>
      <c r="BO6" s="596">
        <v>100</v>
      </c>
      <c r="BP6" s="596"/>
      <c r="BQ6" s="596"/>
      <c r="BR6" s="596"/>
      <c r="BS6" s="597">
        <v>567247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236495</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236488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8509</v>
      </c>
      <c r="S7" s="594"/>
      <c r="T7" s="594"/>
      <c r="U7" s="594"/>
      <c r="V7" s="594"/>
      <c r="W7" s="594"/>
      <c r="X7" s="594"/>
      <c r="Y7" s="595"/>
      <c r="Z7" s="596">
        <v>0</v>
      </c>
      <c r="AA7" s="596"/>
      <c r="AB7" s="596"/>
      <c r="AC7" s="596"/>
      <c r="AD7" s="597">
        <v>8509</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2831198</v>
      </c>
      <c r="BH7" s="594"/>
      <c r="BI7" s="594"/>
      <c r="BJ7" s="594"/>
      <c r="BK7" s="594"/>
      <c r="BL7" s="594"/>
      <c r="BM7" s="594"/>
      <c r="BN7" s="595"/>
      <c r="BO7" s="596">
        <v>40</v>
      </c>
      <c r="BP7" s="596"/>
      <c r="BQ7" s="596"/>
      <c r="BR7" s="596"/>
      <c r="BS7" s="597">
        <v>101329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2701259</v>
      </c>
      <c r="CS7" s="594"/>
      <c r="CT7" s="594"/>
      <c r="CU7" s="594"/>
      <c r="CV7" s="594"/>
      <c r="CW7" s="594"/>
      <c r="CX7" s="594"/>
      <c r="CY7" s="595"/>
      <c r="CZ7" s="596">
        <v>8.6999999999999993</v>
      </c>
      <c r="DA7" s="596"/>
      <c r="DB7" s="596"/>
      <c r="DC7" s="596"/>
      <c r="DD7" s="602">
        <v>66144</v>
      </c>
      <c r="DE7" s="594"/>
      <c r="DF7" s="594"/>
      <c r="DG7" s="594"/>
      <c r="DH7" s="594"/>
      <c r="DI7" s="594"/>
      <c r="DJ7" s="594"/>
      <c r="DK7" s="594"/>
      <c r="DL7" s="594"/>
      <c r="DM7" s="594"/>
      <c r="DN7" s="594"/>
      <c r="DO7" s="594"/>
      <c r="DP7" s="595"/>
      <c r="DQ7" s="602">
        <v>2019685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29467</v>
      </c>
      <c r="S8" s="594"/>
      <c r="T8" s="594"/>
      <c r="U8" s="594"/>
      <c r="V8" s="594"/>
      <c r="W8" s="594"/>
      <c r="X8" s="594"/>
      <c r="Y8" s="595"/>
      <c r="Z8" s="596">
        <v>0.1</v>
      </c>
      <c r="AA8" s="596"/>
      <c r="AB8" s="596"/>
      <c r="AC8" s="596"/>
      <c r="AD8" s="597">
        <v>29467</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82836</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10369413</v>
      </c>
      <c r="CS8" s="594"/>
      <c r="CT8" s="594"/>
      <c r="CU8" s="594"/>
      <c r="CV8" s="594"/>
      <c r="CW8" s="594"/>
      <c r="CX8" s="594"/>
      <c r="CY8" s="595"/>
      <c r="CZ8" s="596">
        <v>33.5</v>
      </c>
      <c r="DA8" s="596"/>
      <c r="DB8" s="596"/>
      <c r="DC8" s="596"/>
      <c r="DD8" s="602">
        <v>126866</v>
      </c>
      <c r="DE8" s="594"/>
      <c r="DF8" s="594"/>
      <c r="DG8" s="594"/>
      <c r="DH8" s="594"/>
      <c r="DI8" s="594"/>
      <c r="DJ8" s="594"/>
      <c r="DK8" s="594"/>
      <c r="DL8" s="594"/>
      <c r="DM8" s="594"/>
      <c r="DN8" s="594"/>
      <c r="DO8" s="594"/>
      <c r="DP8" s="595"/>
      <c r="DQ8" s="602">
        <v>4501883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17044</v>
      </c>
      <c r="S9" s="594"/>
      <c r="T9" s="594"/>
      <c r="U9" s="594"/>
      <c r="V9" s="594"/>
      <c r="W9" s="594"/>
      <c r="X9" s="594"/>
      <c r="Y9" s="595"/>
      <c r="Z9" s="596">
        <v>0.1</v>
      </c>
      <c r="AA9" s="596"/>
      <c r="AB9" s="596"/>
      <c r="AC9" s="596"/>
      <c r="AD9" s="597">
        <v>17044</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2137780</v>
      </c>
      <c r="BH9" s="594"/>
      <c r="BI9" s="594"/>
      <c r="BJ9" s="594"/>
      <c r="BK9" s="594"/>
      <c r="BL9" s="594"/>
      <c r="BM9" s="594"/>
      <c r="BN9" s="595"/>
      <c r="BO9" s="596">
        <v>30.2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1727528</v>
      </c>
      <c r="CS9" s="594"/>
      <c r="CT9" s="594"/>
      <c r="CU9" s="594"/>
      <c r="CV9" s="594"/>
      <c r="CW9" s="594"/>
      <c r="CX9" s="594"/>
      <c r="CY9" s="595"/>
      <c r="CZ9" s="596">
        <v>5.6</v>
      </c>
      <c r="DA9" s="596"/>
      <c r="DB9" s="596"/>
      <c r="DC9" s="596"/>
      <c r="DD9" s="602">
        <v>41801</v>
      </c>
      <c r="DE9" s="594"/>
      <c r="DF9" s="594"/>
      <c r="DG9" s="594"/>
      <c r="DH9" s="594"/>
      <c r="DI9" s="594"/>
      <c r="DJ9" s="594"/>
      <c r="DK9" s="594"/>
      <c r="DL9" s="594"/>
      <c r="DM9" s="594"/>
      <c r="DN9" s="594"/>
      <c r="DO9" s="594"/>
      <c r="DP9" s="595"/>
      <c r="DQ9" s="602">
        <v>1540183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719417</v>
      </c>
      <c r="S10" s="594"/>
      <c r="T10" s="594"/>
      <c r="U10" s="594"/>
      <c r="V10" s="594"/>
      <c r="W10" s="594"/>
      <c r="X10" s="594"/>
      <c r="Y10" s="595"/>
      <c r="Z10" s="596">
        <v>2.2999999999999998</v>
      </c>
      <c r="AA10" s="596"/>
      <c r="AB10" s="596"/>
      <c r="AC10" s="596"/>
      <c r="AD10" s="597">
        <v>719417</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222666</v>
      </c>
      <c r="BH10" s="594"/>
      <c r="BI10" s="594"/>
      <c r="BJ10" s="594"/>
      <c r="BK10" s="594"/>
      <c r="BL10" s="594"/>
      <c r="BM10" s="594"/>
      <c r="BN10" s="595"/>
      <c r="BO10" s="596">
        <v>3.1</v>
      </c>
      <c r="BP10" s="596"/>
      <c r="BQ10" s="596"/>
      <c r="BR10" s="596"/>
      <c r="BS10" s="602">
        <v>37812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31792</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560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12469</v>
      </c>
      <c r="S11" s="594"/>
      <c r="T11" s="594"/>
      <c r="U11" s="594"/>
      <c r="V11" s="594"/>
      <c r="W11" s="594"/>
      <c r="X11" s="594"/>
      <c r="Y11" s="595"/>
      <c r="Z11" s="596">
        <v>0</v>
      </c>
      <c r="AA11" s="596"/>
      <c r="AB11" s="596"/>
      <c r="AC11" s="596"/>
      <c r="AD11" s="597">
        <v>12469</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387916</v>
      </c>
      <c r="BH11" s="594"/>
      <c r="BI11" s="594"/>
      <c r="BJ11" s="594"/>
      <c r="BK11" s="594"/>
      <c r="BL11" s="594"/>
      <c r="BM11" s="594"/>
      <c r="BN11" s="595"/>
      <c r="BO11" s="596">
        <v>5.5</v>
      </c>
      <c r="BP11" s="596"/>
      <c r="BQ11" s="596"/>
      <c r="BR11" s="596"/>
      <c r="BS11" s="602">
        <v>63517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2806418</v>
      </c>
      <c r="CS11" s="594"/>
      <c r="CT11" s="594"/>
      <c r="CU11" s="594"/>
      <c r="CV11" s="594"/>
      <c r="CW11" s="594"/>
      <c r="CX11" s="594"/>
      <c r="CY11" s="595"/>
      <c r="CZ11" s="596">
        <v>9.1</v>
      </c>
      <c r="DA11" s="596"/>
      <c r="DB11" s="596"/>
      <c r="DC11" s="596"/>
      <c r="DD11" s="602">
        <v>2134800</v>
      </c>
      <c r="DE11" s="594"/>
      <c r="DF11" s="594"/>
      <c r="DG11" s="594"/>
      <c r="DH11" s="594"/>
      <c r="DI11" s="594"/>
      <c r="DJ11" s="594"/>
      <c r="DK11" s="594"/>
      <c r="DL11" s="594"/>
      <c r="DM11" s="594"/>
      <c r="DN11" s="594"/>
      <c r="DO11" s="594"/>
      <c r="DP11" s="595"/>
      <c r="DQ11" s="602">
        <v>529624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3570113</v>
      </c>
      <c r="BH12" s="594"/>
      <c r="BI12" s="594"/>
      <c r="BJ12" s="594"/>
      <c r="BK12" s="594"/>
      <c r="BL12" s="594"/>
      <c r="BM12" s="594"/>
      <c r="BN12" s="595"/>
      <c r="BO12" s="596">
        <v>50.5</v>
      </c>
      <c r="BP12" s="596"/>
      <c r="BQ12" s="596"/>
      <c r="BR12" s="596"/>
      <c r="BS12" s="602">
        <v>465918</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1178172</v>
      </c>
      <c r="CS12" s="594"/>
      <c r="CT12" s="594"/>
      <c r="CU12" s="594"/>
      <c r="CV12" s="594"/>
      <c r="CW12" s="594"/>
      <c r="CX12" s="594"/>
      <c r="CY12" s="595"/>
      <c r="CZ12" s="596">
        <v>3.8</v>
      </c>
      <c r="DA12" s="596"/>
      <c r="DB12" s="596"/>
      <c r="DC12" s="596"/>
      <c r="DD12" s="602">
        <v>264597</v>
      </c>
      <c r="DE12" s="594"/>
      <c r="DF12" s="594"/>
      <c r="DG12" s="594"/>
      <c r="DH12" s="594"/>
      <c r="DI12" s="594"/>
      <c r="DJ12" s="594"/>
      <c r="DK12" s="594"/>
      <c r="DL12" s="594"/>
      <c r="DM12" s="594"/>
      <c r="DN12" s="594"/>
      <c r="DO12" s="594"/>
      <c r="DP12" s="595"/>
      <c r="DQ12" s="602">
        <v>706383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15643</v>
      </c>
      <c r="S13" s="594"/>
      <c r="T13" s="594"/>
      <c r="U13" s="594"/>
      <c r="V13" s="594"/>
      <c r="W13" s="594"/>
      <c r="X13" s="594"/>
      <c r="Y13" s="595"/>
      <c r="Z13" s="596">
        <v>0</v>
      </c>
      <c r="AA13" s="596"/>
      <c r="AB13" s="596"/>
      <c r="AC13" s="596"/>
      <c r="AD13" s="597">
        <v>15643</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3539825</v>
      </c>
      <c r="BH13" s="594"/>
      <c r="BI13" s="594"/>
      <c r="BJ13" s="594"/>
      <c r="BK13" s="594"/>
      <c r="BL13" s="594"/>
      <c r="BM13" s="594"/>
      <c r="BN13" s="595"/>
      <c r="BO13" s="596">
        <v>50</v>
      </c>
      <c r="BP13" s="596"/>
      <c r="BQ13" s="596"/>
      <c r="BR13" s="596"/>
      <c r="BS13" s="602">
        <v>465918</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3704375</v>
      </c>
      <c r="CS13" s="594"/>
      <c r="CT13" s="594"/>
      <c r="CU13" s="594"/>
      <c r="CV13" s="594"/>
      <c r="CW13" s="594"/>
      <c r="CX13" s="594"/>
      <c r="CY13" s="595"/>
      <c r="CZ13" s="596">
        <v>12</v>
      </c>
      <c r="DA13" s="596"/>
      <c r="DB13" s="596"/>
      <c r="DC13" s="596"/>
      <c r="DD13" s="602">
        <v>2534306</v>
      </c>
      <c r="DE13" s="594"/>
      <c r="DF13" s="594"/>
      <c r="DG13" s="594"/>
      <c r="DH13" s="594"/>
      <c r="DI13" s="594"/>
      <c r="DJ13" s="594"/>
      <c r="DK13" s="594"/>
      <c r="DL13" s="594"/>
      <c r="DM13" s="594"/>
      <c r="DN13" s="594"/>
      <c r="DO13" s="594"/>
      <c r="DP13" s="595"/>
      <c r="DQ13" s="602">
        <v>1489395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159894</v>
      </c>
      <c r="BH14" s="594"/>
      <c r="BI14" s="594"/>
      <c r="BJ14" s="594"/>
      <c r="BK14" s="594"/>
      <c r="BL14" s="594"/>
      <c r="BM14" s="594"/>
      <c r="BN14" s="595"/>
      <c r="BO14" s="596">
        <v>2.2999999999999998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935682</v>
      </c>
      <c r="CS14" s="594"/>
      <c r="CT14" s="594"/>
      <c r="CU14" s="594"/>
      <c r="CV14" s="594"/>
      <c r="CW14" s="594"/>
      <c r="CX14" s="594"/>
      <c r="CY14" s="595"/>
      <c r="CZ14" s="596">
        <v>3</v>
      </c>
      <c r="DA14" s="596"/>
      <c r="DB14" s="596"/>
      <c r="DC14" s="596"/>
      <c r="DD14" s="602">
        <v>49238</v>
      </c>
      <c r="DE14" s="594"/>
      <c r="DF14" s="594"/>
      <c r="DG14" s="594"/>
      <c r="DH14" s="594"/>
      <c r="DI14" s="594"/>
      <c r="DJ14" s="594"/>
      <c r="DK14" s="594"/>
      <c r="DL14" s="594"/>
      <c r="DM14" s="594"/>
      <c r="DN14" s="594"/>
      <c r="DO14" s="594"/>
      <c r="DP14" s="595"/>
      <c r="DQ14" s="602">
        <v>737835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28665</v>
      </c>
      <c r="S15" s="594"/>
      <c r="T15" s="594"/>
      <c r="U15" s="594"/>
      <c r="V15" s="594"/>
      <c r="W15" s="594"/>
      <c r="X15" s="594"/>
      <c r="Y15" s="595"/>
      <c r="Z15" s="596">
        <v>0.1</v>
      </c>
      <c r="AA15" s="596"/>
      <c r="AB15" s="596"/>
      <c r="AC15" s="596"/>
      <c r="AD15" s="597">
        <v>28665</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513680</v>
      </c>
      <c r="BH15" s="594"/>
      <c r="BI15" s="594"/>
      <c r="BJ15" s="594"/>
      <c r="BK15" s="594"/>
      <c r="BL15" s="594"/>
      <c r="BM15" s="594"/>
      <c r="BN15" s="595"/>
      <c r="BO15" s="596">
        <v>7.3</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3184733</v>
      </c>
      <c r="CS15" s="594"/>
      <c r="CT15" s="594"/>
      <c r="CU15" s="594"/>
      <c r="CV15" s="594"/>
      <c r="CW15" s="594"/>
      <c r="CX15" s="594"/>
      <c r="CY15" s="595"/>
      <c r="CZ15" s="596">
        <v>10.3</v>
      </c>
      <c r="DA15" s="596"/>
      <c r="DB15" s="596"/>
      <c r="DC15" s="596"/>
      <c r="DD15" s="602">
        <v>1499043</v>
      </c>
      <c r="DE15" s="594"/>
      <c r="DF15" s="594"/>
      <c r="DG15" s="594"/>
      <c r="DH15" s="594"/>
      <c r="DI15" s="594"/>
      <c r="DJ15" s="594"/>
      <c r="DK15" s="594"/>
      <c r="DL15" s="594"/>
      <c r="DM15" s="594"/>
      <c r="DN15" s="594"/>
      <c r="DO15" s="594"/>
      <c r="DP15" s="595"/>
      <c r="DQ15" s="602">
        <v>1824991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7477840</v>
      </c>
      <c r="S16" s="594"/>
      <c r="T16" s="594"/>
      <c r="U16" s="594"/>
      <c r="V16" s="594"/>
      <c r="W16" s="594"/>
      <c r="X16" s="594"/>
      <c r="Y16" s="595"/>
      <c r="Z16" s="596">
        <v>23.7</v>
      </c>
      <c r="AA16" s="596"/>
      <c r="AB16" s="596"/>
      <c r="AC16" s="596"/>
      <c r="AD16" s="597">
        <v>6697590</v>
      </c>
      <c r="AE16" s="597"/>
      <c r="AF16" s="597"/>
      <c r="AG16" s="597"/>
      <c r="AH16" s="597"/>
      <c r="AI16" s="597"/>
      <c r="AJ16" s="597"/>
      <c r="AK16" s="597"/>
      <c r="AL16" s="598">
        <v>45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139267</v>
      </c>
      <c r="CS16" s="594"/>
      <c r="CT16" s="594"/>
      <c r="CU16" s="594"/>
      <c r="CV16" s="594"/>
      <c r="CW16" s="594"/>
      <c r="CX16" s="594"/>
      <c r="CY16" s="595"/>
      <c r="CZ16" s="596">
        <v>0.4</v>
      </c>
      <c r="DA16" s="596"/>
      <c r="DB16" s="596"/>
      <c r="DC16" s="596"/>
      <c r="DD16" s="602" t="s">
        <v>220</v>
      </c>
      <c r="DE16" s="594"/>
      <c r="DF16" s="594"/>
      <c r="DG16" s="594"/>
      <c r="DH16" s="594"/>
      <c r="DI16" s="594"/>
      <c r="DJ16" s="594"/>
      <c r="DK16" s="594"/>
      <c r="DL16" s="594"/>
      <c r="DM16" s="594"/>
      <c r="DN16" s="594"/>
      <c r="DO16" s="594"/>
      <c r="DP16" s="595"/>
      <c r="DQ16" s="602">
        <v>36544</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6697590</v>
      </c>
      <c r="S17" s="594"/>
      <c r="T17" s="594"/>
      <c r="U17" s="594"/>
      <c r="V17" s="594"/>
      <c r="W17" s="594"/>
      <c r="X17" s="594"/>
      <c r="Y17" s="595"/>
      <c r="Z17" s="596">
        <v>21.2</v>
      </c>
      <c r="AA17" s="596"/>
      <c r="AB17" s="596"/>
      <c r="AC17" s="596"/>
      <c r="AD17" s="597">
        <v>6697590</v>
      </c>
      <c r="AE17" s="597"/>
      <c r="AF17" s="597"/>
      <c r="AG17" s="597"/>
      <c r="AH17" s="597"/>
      <c r="AI17" s="597"/>
      <c r="AJ17" s="597"/>
      <c r="AK17" s="597"/>
      <c r="AL17" s="598">
        <v>45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3836158</v>
      </c>
      <c r="CS17" s="594"/>
      <c r="CT17" s="594"/>
      <c r="CU17" s="594"/>
      <c r="CV17" s="594"/>
      <c r="CW17" s="594"/>
      <c r="CX17" s="594"/>
      <c r="CY17" s="595"/>
      <c r="CZ17" s="596">
        <v>12.4</v>
      </c>
      <c r="DA17" s="596"/>
      <c r="DB17" s="596"/>
      <c r="DC17" s="596"/>
      <c r="DD17" s="602" t="s">
        <v>220</v>
      </c>
      <c r="DE17" s="594"/>
      <c r="DF17" s="594"/>
      <c r="DG17" s="594"/>
      <c r="DH17" s="594"/>
      <c r="DI17" s="594"/>
      <c r="DJ17" s="594"/>
      <c r="DK17" s="594"/>
      <c r="DL17" s="594"/>
      <c r="DM17" s="594"/>
      <c r="DN17" s="594"/>
      <c r="DO17" s="594"/>
      <c r="DP17" s="595"/>
      <c r="DQ17" s="602">
        <v>3385937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780249</v>
      </c>
      <c r="S18" s="594"/>
      <c r="T18" s="594"/>
      <c r="U18" s="594"/>
      <c r="V18" s="594"/>
      <c r="W18" s="594"/>
      <c r="X18" s="594"/>
      <c r="Y18" s="595"/>
      <c r="Z18" s="596">
        <v>2.5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144240</v>
      </c>
      <c r="CS18" s="594"/>
      <c r="CT18" s="594"/>
      <c r="CU18" s="594"/>
      <c r="CV18" s="594"/>
      <c r="CW18" s="594"/>
      <c r="CX18" s="594"/>
      <c r="CY18" s="595"/>
      <c r="CZ18" s="596">
        <v>0.5</v>
      </c>
      <c r="DA18" s="596"/>
      <c r="DB18" s="596"/>
      <c r="DC18" s="596"/>
      <c r="DD18" s="602">
        <v>144240</v>
      </c>
      <c r="DE18" s="594"/>
      <c r="DF18" s="594"/>
      <c r="DG18" s="594"/>
      <c r="DH18" s="594"/>
      <c r="DI18" s="594"/>
      <c r="DJ18" s="594"/>
      <c r="DK18" s="594"/>
      <c r="DL18" s="594"/>
      <c r="DM18" s="594"/>
      <c r="DN18" s="594"/>
      <c r="DO18" s="594"/>
      <c r="DP18" s="595"/>
      <c r="DQ18" s="602">
        <v>144240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15620610</v>
      </c>
      <c r="S20" s="594"/>
      <c r="T20" s="594"/>
      <c r="U20" s="594"/>
      <c r="V20" s="594"/>
      <c r="W20" s="594"/>
      <c r="X20" s="594"/>
      <c r="Y20" s="595"/>
      <c r="Z20" s="596">
        <v>49.4</v>
      </c>
      <c r="AA20" s="596"/>
      <c r="AB20" s="596"/>
      <c r="AC20" s="596"/>
      <c r="AD20" s="597">
        <v>14840360</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30995532</v>
      </c>
      <c r="CS20" s="594"/>
      <c r="CT20" s="594"/>
      <c r="CU20" s="594"/>
      <c r="CV20" s="594"/>
      <c r="CW20" s="594"/>
      <c r="CX20" s="594"/>
      <c r="CY20" s="595"/>
      <c r="CZ20" s="596">
        <v>100</v>
      </c>
      <c r="DA20" s="596"/>
      <c r="DB20" s="596"/>
      <c r="DC20" s="596"/>
      <c r="DD20" s="602">
        <v>6861035</v>
      </c>
      <c r="DE20" s="594"/>
      <c r="DF20" s="594"/>
      <c r="DG20" s="594"/>
      <c r="DH20" s="594"/>
      <c r="DI20" s="594"/>
      <c r="DJ20" s="594"/>
      <c r="DK20" s="594"/>
      <c r="DL20" s="594"/>
      <c r="DM20" s="594"/>
      <c r="DN20" s="594"/>
      <c r="DO20" s="594"/>
      <c r="DP20" s="595"/>
      <c r="DQ20" s="602">
        <v>17153748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14606</v>
      </c>
      <c r="S21" s="594"/>
      <c r="T21" s="594"/>
      <c r="U21" s="594"/>
      <c r="V21" s="594"/>
      <c r="W21" s="594"/>
      <c r="X21" s="594"/>
      <c r="Y21" s="595"/>
      <c r="Z21" s="596">
        <v>0</v>
      </c>
      <c r="AA21" s="596"/>
      <c r="AB21" s="596"/>
      <c r="AC21" s="596"/>
      <c r="AD21" s="597">
        <v>14606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642998</v>
      </c>
      <c r="S22" s="594"/>
      <c r="T22" s="594"/>
      <c r="U22" s="594"/>
      <c r="V22" s="594"/>
      <c r="W22" s="594"/>
      <c r="X22" s="594"/>
      <c r="Y22" s="595"/>
      <c r="Z22" s="596">
        <v>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375176</v>
      </c>
      <c r="S23" s="594"/>
      <c r="T23" s="594"/>
      <c r="U23" s="594"/>
      <c r="V23" s="594"/>
      <c r="W23" s="594"/>
      <c r="X23" s="594"/>
      <c r="Y23" s="595"/>
      <c r="Z23" s="596">
        <v>1.2</v>
      </c>
      <c r="AA23" s="596"/>
      <c r="AB23" s="596"/>
      <c r="AC23" s="596"/>
      <c r="AD23" s="597">
        <v>15693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54010</v>
      </c>
      <c r="S24" s="594"/>
      <c r="T24" s="594"/>
      <c r="U24" s="594"/>
      <c r="V24" s="594"/>
      <c r="W24" s="594"/>
      <c r="X24" s="594"/>
      <c r="Y24" s="595"/>
      <c r="Z24" s="596">
        <v>0.2</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15618367</v>
      </c>
      <c r="CS24" s="583"/>
      <c r="CT24" s="583"/>
      <c r="CU24" s="583"/>
      <c r="CV24" s="583"/>
      <c r="CW24" s="583"/>
      <c r="CX24" s="583"/>
      <c r="CY24" s="584"/>
      <c r="CZ24" s="620">
        <v>50.4</v>
      </c>
      <c r="DA24" s="621"/>
      <c r="DB24" s="621"/>
      <c r="DC24" s="622"/>
      <c r="DD24" s="619">
        <v>9676971</v>
      </c>
      <c r="DE24" s="583"/>
      <c r="DF24" s="583"/>
      <c r="DG24" s="583"/>
      <c r="DH24" s="583"/>
      <c r="DI24" s="583"/>
      <c r="DJ24" s="583"/>
      <c r="DK24" s="584"/>
      <c r="DL24" s="619">
        <v>9557545</v>
      </c>
      <c r="DM24" s="583"/>
      <c r="DN24" s="583"/>
      <c r="DO24" s="583"/>
      <c r="DP24" s="583"/>
      <c r="DQ24" s="583"/>
      <c r="DR24" s="583"/>
      <c r="DS24" s="583"/>
      <c r="DT24" s="583"/>
      <c r="DU24" s="583"/>
      <c r="DV24" s="584"/>
      <c r="DW24" s="587">
        <v>60</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4828478</v>
      </c>
      <c r="S25" s="594"/>
      <c r="T25" s="594"/>
      <c r="U25" s="594"/>
      <c r="V25" s="594"/>
      <c r="W25" s="594"/>
      <c r="X25" s="594"/>
      <c r="Y25" s="595"/>
      <c r="Z25" s="596">
        <v>15.3</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4738278</v>
      </c>
      <c r="CS25" s="625"/>
      <c r="CT25" s="625"/>
      <c r="CU25" s="625"/>
      <c r="CV25" s="625"/>
      <c r="CW25" s="625"/>
      <c r="CX25" s="625"/>
      <c r="CY25" s="626"/>
      <c r="CZ25" s="627">
        <v>15.3</v>
      </c>
      <c r="DA25" s="628"/>
      <c r="DB25" s="628"/>
      <c r="DC25" s="629"/>
      <c r="DD25" s="602">
        <v>4270567</v>
      </c>
      <c r="DE25" s="625"/>
      <c r="DF25" s="625"/>
      <c r="DG25" s="625"/>
      <c r="DH25" s="625"/>
      <c r="DI25" s="625"/>
      <c r="DJ25" s="625"/>
      <c r="DK25" s="626"/>
      <c r="DL25" s="602">
        <v>4217289</v>
      </c>
      <c r="DM25" s="625"/>
      <c r="DN25" s="625"/>
      <c r="DO25" s="625"/>
      <c r="DP25" s="625"/>
      <c r="DQ25" s="625"/>
      <c r="DR25" s="625"/>
      <c r="DS25" s="625"/>
      <c r="DT25" s="625"/>
      <c r="DU25" s="625"/>
      <c r="DV25" s="626"/>
      <c r="DW25" s="598">
        <v>26.5</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3095740</v>
      </c>
      <c r="CS26" s="594"/>
      <c r="CT26" s="594"/>
      <c r="CU26" s="594"/>
      <c r="CV26" s="594"/>
      <c r="CW26" s="594"/>
      <c r="CX26" s="594"/>
      <c r="CY26" s="595"/>
      <c r="CZ26" s="627">
        <v>10</v>
      </c>
      <c r="DA26" s="628"/>
      <c r="DB26" s="628"/>
      <c r="DC26" s="629"/>
      <c r="DD26" s="602">
        <v>2881298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4229165</v>
      </c>
      <c r="S27" s="594"/>
      <c r="T27" s="594"/>
      <c r="U27" s="594"/>
      <c r="V27" s="594"/>
      <c r="W27" s="594"/>
      <c r="X27" s="594"/>
      <c r="Y27" s="595"/>
      <c r="Z27" s="596">
        <v>13.4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7074885</v>
      </c>
      <c r="BH27" s="594"/>
      <c r="BI27" s="594"/>
      <c r="BJ27" s="594"/>
      <c r="BK27" s="594"/>
      <c r="BL27" s="594"/>
      <c r="BM27" s="594"/>
      <c r="BN27" s="595"/>
      <c r="BO27" s="596">
        <v>100</v>
      </c>
      <c r="BP27" s="596"/>
      <c r="BQ27" s="596"/>
      <c r="BR27" s="596"/>
      <c r="BS27" s="602">
        <v>567247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7043931</v>
      </c>
      <c r="CS27" s="625"/>
      <c r="CT27" s="625"/>
      <c r="CU27" s="625"/>
      <c r="CV27" s="625"/>
      <c r="CW27" s="625"/>
      <c r="CX27" s="625"/>
      <c r="CY27" s="626"/>
      <c r="CZ27" s="627">
        <v>22.7</v>
      </c>
      <c r="DA27" s="628"/>
      <c r="DB27" s="628"/>
      <c r="DC27" s="629"/>
      <c r="DD27" s="602">
        <v>2020467</v>
      </c>
      <c r="DE27" s="625"/>
      <c r="DF27" s="625"/>
      <c r="DG27" s="625"/>
      <c r="DH27" s="625"/>
      <c r="DI27" s="625"/>
      <c r="DJ27" s="625"/>
      <c r="DK27" s="626"/>
      <c r="DL27" s="602">
        <v>1954319</v>
      </c>
      <c r="DM27" s="625"/>
      <c r="DN27" s="625"/>
      <c r="DO27" s="625"/>
      <c r="DP27" s="625"/>
      <c r="DQ27" s="625"/>
      <c r="DR27" s="625"/>
      <c r="DS27" s="625"/>
      <c r="DT27" s="625"/>
      <c r="DU27" s="625"/>
      <c r="DV27" s="626"/>
      <c r="DW27" s="598">
        <v>12.3</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286424</v>
      </c>
      <c r="S28" s="594"/>
      <c r="T28" s="594"/>
      <c r="U28" s="594"/>
      <c r="V28" s="594"/>
      <c r="W28" s="594"/>
      <c r="X28" s="594"/>
      <c r="Y28" s="595"/>
      <c r="Z28" s="596">
        <v>0.9</v>
      </c>
      <c r="AA28" s="596"/>
      <c r="AB28" s="596"/>
      <c r="AC28" s="596"/>
      <c r="AD28" s="597">
        <v>15042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3836158</v>
      </c>
      <c r="CS28" s="594"/>
      <c r="CT28" s="594"/>
      <c r="CU28" s="594"/>
      <c r="CV28" s="594"/>
      <c r="CW28" s="594"/>
      <c r="CX28" s="594"/>
      <c r="CY28" s="595"/>
      <c r="CZ28" s="627">
        <v>12.4</v>
      </c>
      <c r="DA28" s="628"/>
      <c r="DB28" s="628"/>
      <c r="DC28" s="629"/>
      <c r="DD28" s="602">
        <v>3385937</v>
      </c>
      <c r="DE28" s="594"/>
      <c r="DF28" s="594"/>
      <c r="DG28" s="594"/>
      <c r="DH28" s="594"/>
      <c r="DI28" s="594"/>
      <c r="DJ28" s="594"/>
      <c r="DK28" s="595"/>
      <c r="DL28" s="602">
        <v>3385937</v>
      </c>
      <c r="DM28" s="594"/>
      <c r="DN28" s="594"/>
      <c r="DO28" s="594"/>
      <c r="DP28" s="594"/>
      <c r="DQ28" s="594"/>
      <c r="DR28" s="594"/>
      <c r="DS28" s="594"/>
      <c r="DT28" s="594"/>
      <c r="DU28" s="594"/>
      <c r="DV28" s="595"/>
      <c r="DW28" s="598">
        <v>21.2</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249148</v>
      </c>
      <c r="S29" s="594"/>
      <c r="T29" s="594"/>
      <c r="U29" s="594"/>
      <c r="V29" s="594"/>
      <c r="W29" s="594"/>
      <c r="X29" s="594"/>
      <c r="Y29" s="595"/>
      <c r="Z29" s="596">
        <v>0.8</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3836158</v>
      </c>
      <c r="CS29" s="625"/>
      <c r="CT29" s="625"/>
      <c r="CU29" s="625"/>
      <c r="CV29" s="625"/>
      <c r="CW29" s="625"/>
      <c r="CX29" s="625"/>
      <c r="CY29" s="626"/>
      <c r="CZ29" s="627">
        <v>12.4</v>
      </c>
      <c r="DA29" s="628"/>
      <c r="DB29" s="628"/>
      <c r="DC29" s="629"/>
      <c r="DD29" s="602">
        <v>3385937</v>
      </c>
      <c r="DE29" s="625"/>
      <c r="DF29" s="625"/>
      <c r="DG29" s="625"/>
      <c r="DH29" s="625"/>
      <c r="DI29" s="625"/>
      <c r="DJ29" s="625"/>
      <c r="DK29" s="626"/>
      <c r="DL29" s="602">
        <v>3385937</v>
      </c>
      <c r="DM29" s="625"/>
      <c r="DN29" s="625"/>
      <c r="DO29" s="625"/>
      <c r="DP29" s="625"/>
      <c r="DQ29" s="625"/>
      <c r="DR29" s="625"/>
      <c r="DS29" s="625"/>
      <c r="DT29" s="625"/>
      <c r="DU29" s="625"/>
      <c r="DV29" s="626"/>
      <c r="DW29" s="598">
        <v>21.2</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381661</v>
      </c>
      <c r="S30" s="594"/>
      <c r="T30" s="594"/>
      <c r="U30" s="594"/>
      <c r="V30" s="594"/>
      <c r="W30" s="594"/>
      <c r="X30" s="594"/>
      <c r="Y30" s="595"/>
      <c r="Z30" s="596">
        <v>1.2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98.8</v>
      </c>
      <c r="BH30" s="652"/>
      <c r="BI30" s="652"/>
      <c r="BJ30" s="652"/>
      <c r="BK30" s="652"/>
      <c r="BL30" s="652"/>
      <c r="BM30" s="588">
        <v>94.9</v>
      </c>
      <c r="BN30" s="652"/>
      <c r="BO30" s="652"/>
      <c r="BP30" s="652"/>
      <c r="BQ30" s="653"/>
      <c r="BR30" s="651">
        <v>98.5</v>
      </c>
      <c r="BS30" s="652"/>
      <c r="BT30" s="652"/>
      <c r="BU30" s="652"/>
      <c r="BV30" s="652"/>
      <c r="BW30" s="652"/>
      <c r="BX30" s="588">
        <v>94.1</v>
      </c>
      <c r="BY30" s="652"/>
      <c r="BZ30" s="652"/>
      <c r="CA30" s="652"/>
      <c r="CB30" s="653"/>
      <c r="CD30" s="656"/>
      <c r="CE30" s="657"/>
      <c r="CF30" s="607" t="s">
        <v>292</v>
      </c>
      <c r="CG30" s="608"/>
      <c r="CH30" s="608"/>
      <c r="CI30" s="608"/>
      <c r="CJ30" s="608"/>
      <c r="CK30" s="608"/>
      <c r="CL30" s="608"/>
      <c r="CM30" s="608"/>
      <c r="CN30" s="608"/>
      <c r="CO30" s="608"/>
      <c r="CP30" s="608"/>
      <c r="CQ30" s="609"/>
      <c r="CR30" s="593">
        <v>3414375</v>
      </c>
      <c r="CS30" s="594"/>
      <c r="CT30" s="594"/>
      <c r="CU30" s="594"/>
      <c r="CV30" s="594"/>
      <c r="CW30" s="594"/>
      <c r="CX30" s="594"/>
      <c r="CY30" s="595"/>
      <c r="CZ30" s="627">
        <v>11</v>
      </c>
      <c r="DA30" s="628"/>
      <c r="DB30" s="628"/>
      <c r="DC30" s="629"/>
      <c r="DD30" s="602">
        <v>2994178</v>
      </c>
      <c r="DE30" s="594"/>
      <c r="DF30" s="594"/>
      <c r="DG30" s="594"/>
      <c r="DH30" s="594"/>
      <c r="DI30" s="594"/>
      <c r="DJ30" s="594"/>
      <c r="DK30" s="595"/>
      <c r="DL30" s="602">
        <v>2994178</v>
      </c>
      <c r="DM30" s="594"/>
      <c r="DN30" s="594"/>
      <c r="DO30" s="594"/>
      <c r="DP30" s="594"/>
      <c r="DQ30" s="594"/>
      <c r="DR30" s="594"/>
      <c r="DS30" s="594"/>
      <c r="DT30" s="594"/>
      <c r="DU30" s="594"/>
      <c r="DV30" s="595"/>
      <c r="DW30" s="598">
        <v>18.8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401970</v>
      </c>
      <c r="S31" s="594"/>
      <c r="T31" s="594"/>
      <c r="U31" s="594"/>
      <c r="V31" s="594"/>
      <c r="W31" s="594"/>
      <c r="X31" s="594"/>
      <c r="Y31" s="595"/>
      <c r="Z31" s="596">
        <v>1.3</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95.6</v>
      </c>
      <c r="BN31" s="649"/>
      <c r="BO31" s="649"/>
      <c r="BP31" s="649"/>
      <c r="BQ31" s="650"/>
      <c r="BR31" s="648">
        <v>98.6</v>
      </c>
      <c r="BS31" s="625"/>
      <c r="BT31" s="625"/>
      <c r="BU31" s="625"/>
      <c r="BV31" s="625"/>
      <c r="BW31" s="625"/>
      <c r="BX31" s="599">
        <v>94.6</v>
      </c>
      <c r="BY31" s="649"/>
      <c r="BZ31" s="649"/>
      <c r="CA31" s="649"/>
      <c r="CB31" s="650"/>
      <c r="CD31" s="656"/>
      <c r="CE31" s="657"/>
      <c r="CF31" s="607" t="s">
        <v>296</v>
      </c>
      <c r="CG31" s="608"/>
      <c r="CH31" s="608"/>
      <c r="CI31" s="608"/>
      <c r="CJ31" s="608"/>
      <c r="CK31" s="608"/>
      <c r="CL31" s="608"/>
      <c r="CM31" s="608"/>
      <c r="CN31" s="608"/>
      <c r="CO31" s="608"/>
      <c r="CP31" s="608"/>
      <c r="CQ31" s="609"/>
      <c r="CR31" s="593">
        <v>421783</v>
      </c>
      <c r="CS31" s="625"/>
      <c r="CT31" s="625"/>
      <c r="CU31" s="625"/>
      <c r="CV31" s="625"/>
      <c r="CW31" s="625"/>
      <c r="CX31" s="625"/>
      <c r="CY31" s="626"/>
      <c r="CZ31" s="627">
        <v>1.4</v>
      </c>
      <c r="DA31" s="628"/>
      <c r="DB31" s="628"/>
      <c r="DC31" s="629"/>
      <c r="DD31" s="602">
        <v>391759</v>
      </c>
      <c r="DE31" s="625"/>
      <c r="DF31" s="625"/>
      <c r="DG31" s="625"/>
      <c r="DH31" s="625"/>
      <c r="DI31" s="625"/>
      <c r="DJ31" s="625"/>
      <c r="DK31" s="626"/>
      <c r="DL31" s="602">
        <v>391759</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859281</v>
      </c>
      <c r="S32" s="594"/>
      <c r="T32" s="594"/>
      <c r="U32" s="594"/>
      <c r="V32" s="594"/>
      <c r="W32" s="594"/>
      <c r="X32" s="594"/>
      <c r="Y32" s="595"/>
      <c r="Z32" s="596">
        <v>2.7</v>
      </c>
      <c r="AA32" s="596"/>
      <c r="AB32" s="596"/>
      <c r="AC32" s="596"/>
      <c r="AD32" s="597">
        <v>93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98.6</v>
      </c>
      <c r="BH32" s="661"/>
      <c r="BI32" s="661"/>
      <c r="BJ32" s="661"/>
      <c r="BK32" s="661"/>
      <c r="BL32" s="661"/>
      <c r="BM32" s="662">
        <v>93.6</v>
      </c>
      <c r="BN32" s="661"/>
      <c r="BO32" s="661"/>
      <c r="BP32" s="661"/>
      <c r="BQ32" s="663"/>
      <c r="BR32" s="660">
        <v>98.2</v>
      </c>
      <c r="BS32" s="661"/>
      <c r="BT32" s="661"/>
      <c r="BU32" s="661"/>
      <c r="BV32" s="661"/>
      <c r="BW32" s="661"/>
      <c r="BX32" s="662">
        <v>93</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3646293</v>
      </c>
      <c r="S33" s="594"/>
      <c r="T33" s="594"/>
      <c r="U33" s="594"/>
      <c r="V33" s="594"/>
      <c r="W33" s="594"/>
      <c r="X33" s="594"/>
      <c r="Y33" s="595"/>
      <c r="Z33" s="596">
        <v>11.5</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8376863</v>
      </c>
      <c r="CS33" s="625"/>
      <c r="CT33" s="625"/>
      <c r="CU33" s="625"/>
      <c r="CV33" s="625"/>
      <c r="CW33" s="625"/>
      <c r="CX33" s="625"/>
      <c r="CY33" s="626"/>
      <c r="CZ33" s="627">
        <v>27</v>
      </c>
      <c r="DA33" s="628"/>
      <c r="DB33" s="628"/>
      <c r="DC33" s="629"/>
      <c r="DD33" s="602">
        <v>6272301</v>
      </c>
      <c r="DE33" s="625"/>
      <c r="DF33" s="625"/>
      <c r="DG33" s="625"/>
      <c r="DH33" s="625"/>
      <c r="DI33" s="625"/>
      <c r="DJ33" s="625"/>
      <c r="DK33" s="626"/>
      <c r="DL33" s="602">
        <v>4754412</v>
      </c>
      <c r="DM33" s="625"/>
      <c r="DN33" s="625"/>
      <c r="DO33" s="625"/>
      <c r="DP33" s="625"/>
      <c r="DQ33" s="625"/>
      <c r="DR33" s="625"/>
      <c r="DS33" s="625"/>
      <c r="DT33" s="625"/>
      <c r="DU33" s="625"/>
      <c r="DV33" s="626"/>
      <c r="DW33" s="598">
        <v>29.8</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2945745</v>
      </c>
      <c r="CS34" s="594"/>
      <c r="CT34" s="594"/>
      <c r="CU34" s="594"/>
      <c r="CV34" s="594"/>
      <c r="CW34" s="594"/>
      <c r="CX34" s="594"/>
      <c r="CY34" s="595"/>
      <c r="CZ34" s="627">
        <v>9.5</v>
      </c>
      <c r="DA34" s="628"/>
      <c r="DB34" s="628"/>
      <c r="DC34" s="629"/>
      <c r="DD34" s="602">
        <v>2337602</v>
      </c>
      <c r="DE34" s="594"/>
      <c r="DF34" s="594"/>
      <c r="DG34" s="594"/>
      <c r="DH34" s="594"/>
      <c r="DI34" s="594"/>
      <c r="DJ34" s="594"/>
      <c r="DK34" s="595"/>
      <c r="DL34" s="602">
        <v>1838752</v>
      </c>
      <c r="DM34" s="594"/>
      <c r="DN34" s="594"/>
      <c r="DO34" s="594"/>
      <c r="DP34" s="594"/>
      <c r="DQ34" s="594"/>
      <c r="DR34" s="594"/>
      <c r="DS34" s="594"/>
      <c r="DT34" s="594"/>
      <c r="DU34" s="594"/>
      <c r="DV34" s="595"/>
      <c r="DW34" s="598">
        <v>11.5</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1054403</v>
      </c>
      <c r="S35" s="594"/>
      <c r="T35" s="594"/>
      <c r="U35" s="594"/>
      <c r="V35" s="594"/>
      <c r="W35" s="594"/>
      <c r="X35" s="594"/>
      <c r="Y35" s="595"/>
      <c r="Z35" s="596">
        <v>3.3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2978858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288078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121337</v>
      </c>
      <c r="CS35" s="625"/>
      <c r="CT35" s="625"/>
      <c r="CU35" s="625"/>
      <c r="CV35" s="625"/>
      <c r="CW35" s="625"/>
      <c r="CX35" s="625"/>
      <c r="CY35" s="626"/>
      <c r="CZ35" s="627">
        <v>0.4</v>
      </c>
      <c r="DA35" s="628"/>
      <c r="DB35" s="628"/>
      <c r="DC35" s="629"/>
      <c r="DD35" s="602">
        <v>94469</v>
      </c>
      <c r="DE35" s="625"/>
      <c r="DF35" s="625"/>
      <c r="DG35" s="625"/>
      <c r="DH35" s="625"/>
      <c r="DI35" s="625"/>
      <c r="DJ35" s="625"/>
      <c r="DK35" s="626"/>
      <c r="DL35" s="602">
        <v>83601</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31589820</v>
      </c>
      <c r="S36" s="666"/>
      <c r="T36" s="666"/>
      <c r="U36" s="666"/>
      <c r="V36" s="666"/>
      <c r="W36" s="666"/>
      <c r="X36" s="666"/>
      <c r="Y36" s="667"/>
      <c r="Z36" s="668">
        <v>100</v>
      </c>
      <c r="AA36" s="668"/>
      <c r="AB36" s="668"/>
      <c r="AC36" s="668"/>
      <c r="AD36" s="669">
        <v>14885794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732000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156224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2291378</v>
      </c>
      <c r="CS36" s="594"/>
      <c r="CT36" s="594"/>
      <c r="CU36" s="594"/>
      <c r="CV36" s="594"/>
      <c r="CW36" s="594"/>
      <c r="CX36" s="594"/>
      <c r="CY36" s="595"/>
      <c r="CZ36" s="627">
        <v>7.4</v>
      </c>
      <c r="DA36" s="628"/>
      <c r="DB36" s="628"/>
      <c r="DC36" s="629"/>
      <c r="DD36" s="602">
        <v>1988521</v>
      </c>
      <c r="DE36" s="594"/>
      <c r="DF36" s="594"/>
      <c r="DG36" s="594"/>
      <c r="DH36" s="594"/>
      <c r="DI36" s="594"/>
      <c r="DJ36" s="594"/>
      <c r="DK36" s="595"/>
      <c r="DL36" s="602">
        <v>1192236</v>
      </c>
      <c r="DM36" s="594"/>
      <c r="DN36" s="594"/>
      <c r="DO36" s="594"/>
      <c r="DP36" s="594"/>
      <c r="DQ36" s="594"/>
      <c r="DR36" s="594"/>
      <c r="DS36" s="594"/>
      <c r="DT36" s="594"/>
      <c r="DU36" s="594"/>
      <c r="DV36" s="595"/>
      <c r="DW36" s="598">
        <v>7.5</v>
      </c>
      <c r="DX36" s="623"/>
      <c r="DY36" s="623"/>
      <c r="DZ36" s="623"/>
      <c r="EA36" s="623"/>
      <c r="EB36" s="623"/>
      <c r="EC36" s="624"/>
    </row>
    <row r="37" spans="2:133" ht="11.25" customHeight="1">
      <c r="AQ37" s="672" t="s">
        <v>314</v>
      </c>
      <c r="AR37" s="673"/>
      <c r="AS37" s="673"/>
      <c r="AT37" s="673"/>
      <c r="AU37" s="673"/>
      <c r="AV37" s="673"/>
      <c r="AW37" s="673"/>
      <c r="AX37" s="673"/>
      <c r="AY37" s="674"/>
      <c r="AZ37" s="593">
        <v>93150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10278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290685</v>
      </c>
      <c r="CS37" s="625"/>
      <c r="CT37" s="625"/>
      <c r="CU37" s="625"/>
      <c r="CV37" s="625"/>
      <c r="CW37" s="625"/>
      <c r="CX37" s="625"/>
      <c r="CY37" s="626"/>
      <c r="CZ37" s="627">
        <v>0.9</v>
      </c>
      <c r="DA37" s="628"/>
      <c r="DB37" s="628"/>
      <c r="DC37" s="629"/>
      <c r="DD37" s="602">
        <v>290685</v>
      </c>
      <c r="DE37" s="625"/>
      <c r="DF37" s="625"/>
      <c r="DG37" s="625"/>
      <c r="DH37" s="625"/>
      <c r="DI37" s="625"/>
      <c r="DJ37" s="625"/>
      <c r="DK37" s="626"/>
      <c r="DL37" s="602">
        <v>184858</v>
      </c>
      <c r="DM37" s="625"/>
      <c r="DN37" s="625"/>
      <c r="DO37" s="625"/>
      <c r="DP37" s="625"/>
      <c r="DQ37" s="625"/>
      <c r="DR37" s="625"/>
      <c r="DS37" s="625"/>
      <c r="DT37" s="625"/>
      <c r="DU37" s="625"/>
      <c r="DV37" s="626"/>
      <c r="DW37" s="598">
        <v>1.2</v>
      </c>
      <c r="DX37" s="623"/>
      <c r="DY37" s="623"/>
      <c r="DZ37" s="623"/>
      <c r="EA37" s="623"/>
      <c r="EB37" s="623"/>
      <c r="EC37" s="624"/>
    </row>
    <row r="38" spans="2:133" ht="11.25" customHeight="1">
      <c r="AQ38" s="672" t="s">
        <v>317</v>
      </c>
      <c r="AR38" s="673"/>
      <c r="AS38" s="673"/>
      <c r="AT38" s="673"/>
      <c r="AU38" s="673"/>
      <c r="AV38" s="673"/>
      <c r="AW38" s="673"/>
      <c r="AX38" s="673"/>
      <c r="AY38" s="674"/>
      <c r="AZ38" s="593">
        <v>30000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16985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2218865</v>
      </c>
      <c r="CS38" s="594"/>
      <c r="CT38" s="594"/>
      <c r="CU38" s="594"/>
      <c r="CV38" s="594"/>
      <c r="CW38" s="594"/>
      <c r="CX38" s="594"/>
      <c r="CY38" s="595"/>
      <c r="CZ38" s="627">
        <v>7.2</v>
      </c>
      <c r="DA38" s="628"/>
      <c r="DB38" s="628"/>
      <c r="DC38" s="629"/>
      <c r="DD38" s="602">
        <v>1794778</v>
      </c>
      <c r="DE38" s="594"/>
      <c r="DF38" s="594"/>
      <c r="DG38" s="594"/>
      <c r="DH38" s="594"/>
      <c r="DI38" s="594"/>
      <c r="DJ38" s="594"/>
      <c r="DK38" s="595"/>
      <c r="DL38" s="602">
        <v>1639823</v>
      </c>
      <c r="DM38" s="594"/>
      <c r="DN38" s="594"/>
      <c r="DO38" s="594"/>
      <c r="DP38" s="594"/>
      <c r="DQ38" s="594"/>
      <c r="DR38" s="594"/>
      <c r="DS38" s="594"/>
      <c r="DT38" s="594"/>
      <c r="DU38" s="594"/>
      <c r="DV38" s="595"/>
      <c r="DW38" s="598">
        <v>10.3</v>
      </c>
      <c r="DX38" s="623"/>
      <c r="DY38" s="623"/>
      <c r="DZ38" s="623"/>
      <c r="EA38" s="623"/>
      <c r="EB38" s="623"/>
      <c r="EC38" s="624"/>
    </row>
    <row r="39" spans="2:133" ht="11.25" customHeight="1">
      <c r="AQ39" s="672" t="s">
        <v>320</v>
      </c>
      <c r="AR39" s="673"/>
      <c r="AS39" s="673"/>
      <c r="AT39" s="673"/>
      <c r="AU39" s="673"/>
      <c r="AV39" s="673"/>
      <c r="AW39" s="673"/>
      <c r="AX39" s="673"/>
      <c r="AY39" s="674"/>
      <c r="AZ39" s="593">
        <v>16843</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314064</v>
      </c>
      <c r="CS39" s="625"/>
      <c r="CT39" s="625"/>
      <c r="CU39" s="625"/>
      <c r="CV39" s="625"/>
      <c r="CW39" s="625"/>
      <c r="CX39" s="625"/>
      <c r="CY39" s="626"/>
      <c r="CZ39" s="627">
        <v>1</v>
      </c>
      <c r="DA39" s="628"/>
      <c r="DB39" s="628"/>
      <c r="DC39" s="629"/>
      <c r="DD39" s="602">
        <v>45457</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546073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485474</v>
      </c>
      <c r="CS40" s="594"/>
      <c r="CT40" s="594"/>
      <c r="CU40" s="594"/>
      <c r="CV40" s="594"/>
      <c r="CW40" s="594"/>
      <c r="CX40" s="594"/>
      <c r="CY40" s="595"/>
      <c r="CZ40" s="627">
        <v>1.6</v>
      </c>
      <c r="DA40" s="628"/>
      <c r="DB40" s="628"/>
      <c r="DC40" s="629"/>
      <c r="DD40" s="602">
        <v>11474</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1560792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7000302</v>
      </c>
      <c r="CS42" s="594"/>
      <c r="CT42" s="594"/>
      <c r="CU42" s="594"/>
      <c r="CV42" s="594"/>
      <c r="CW42" s="594"/>
      <c r="CX42" s="594"/>
      <c r="CY42" s="595"/>
      <c r="CZ42" s="627">
        <v>22.6</v>
      </c>
      <c r="DA42" s="676"/>
      <c r="DB42" s="676"/>
      <c r="DC42" s="677"/>
      <c r="DD42" s="602">
        <v>1204476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131054</v>
      </c>
      <c r="CS43" s="625"/>
      <c r="CT43" s="625"/>
      <c r="CU43" s="625"/>
      <c r="CV43" s="625"/>
      <c r="CW43" s="625"/>
      <c r="CX43" s="625"/>
      <c r="CY43" s="626"/>
      <c r="CZ43" s="627">
        <v>0.4</v>
      </c>
      <c r="DA43" s="628"/>
      <c r="DB43" s="628"/>
      <c r="DC43" s="629"/>
      <c r="DD43" s="602">
        <v>130853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6861035</v>
      </c>
      <c r="CS44" s="594"/>
      <c r="CT44" s="594"/>
      <c r="CU44" s="594"/>
      <c r="CV44" s="594"/>
      <c r="CW44" s="594"/>
      <c r="CX44" s="594"/>
      <c r="CY44" s="595"/>
      <c r="CZ44" s="627">
        <v>22.1</v>
      </c>
      <c r="DA44" s="676"/>
      <c r="DB44" s="676"/>
      <c r="DC44" s="677"/>
      <c r="DD44" s="602">
        <v>1167932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4655411</v>
      </c>
      <c r="CS45" s="625"/>
      <c r="CT45" s="625"/>
      <c r="CU45" s="625"/>
      <c r="CV45" s="625"/>
      <c r="CW45" s="625"/>
      <c r="CX45" s="625"/>
      <c r="CY45" s="626"/>
      <c r="CZ45" s="627">
        <v>15</v>
      </c>
      <c r="DA45" s="628"/>
      <c r="DB45" s="628"/>
      <c r="DC45" s="629"/>
      <c r="DD45" s="602">
        <v>257006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1875879</v>
      </c>
      <c r="CS46" s="594"/>
      <c r="CT46" s="594"/>
      <c r="CU46" s="594"/>
      <c r="CV46" s="594"/>
      <c r="CW46" s="594"/>
      <c r="CX46" s="594"/>
      <c r="CY46" s="595"/>
      <c r="CZ46" s="627">
        <v>6.1</v>
      </c>
      <c r="DA46" s="676"/>
      <c r="DB46" s="676"/>
      <c r="DC46" s="677"/>
      <c r="DD46" s="602">
        <v>862381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139267</v>
      </c>
      <c r="CS47" s="625"/>
      <c r="CT47" s="625"/>
      <c r="CU47" s="625"/>
      <c r="CV47" s="625"/>
      <c r="CW47" s="625"/>
      <c r="CX47" s="625"/>
      <c r="CY47" s="626"/>
      <c r="CZ47" s="627">
        <v>0.4</v>
      </c>
      <c r="DA47" s="628"/>
      <c r="DB47" s="628"/>
      <c r="DC47" s="629"/>
      <c r="DD47" s="602">
        <v>36544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30995532</v>
      </c>
      <c r="CS49" s="661"/>
      <c r="CT49" s="661"/>
      <c r="CU49" s="661"/>
      <c r="CV49" s="661"/>
      <c r="CW49" s="661"/>
      <c r="CX49" s="661"/>
      <c r="CY49" s="688"/>
      <c r="CZ49" s="689">
        <v>100</v>
      </c>
      <c r="DA49" s="690"/>
      <c r="DB49" s="690"/>
      <c r="DC49" s="691"/>
      <c r="DD49" s="692">
        <v>17153748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30389</v>
      </c>
      <c r="R7" s="723"/>
      <c r="S7" s="723"/>
      <c r="T7" s="723"/>
      <c r="U7" s="723"/>
      <c r="V7" s="723">
        <v>29815</v>
      </c>
      <c r="W7" s="723"/>
      <c r="X7" s="723"/>
      <c r="Y7" s="723"/>
      <c r="Z7" s="723"/>
      <c r="AA7" s="723">
        <v>574</v>
      </c>
      <c r="AB7" s="723"/>
      <c r="AC7" s="723"/>
      <c r="AD7" s="723"/>
      <c r="AE7" s="724"/>
      <c r="AF7" s="725">
        <v>449</v>
      </c>
      <c r="AG7" s="726"/>
      <c r="AH7" s="726"/>
      <c r="AI7" s="726"/>
      <c r="AJ7" s="727"/>
      <c r="AK7" s="762">
        <v>382</v>
      </c>
      <c r="AL7" s="763"/>
      <c r="AM7" s="763"/>
      <c r="AN7" s="763"/>
      <c r="AO7" s="763"/>
      <c r="AP7" s="763">
        <v>32425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-7</v>
      </c>
      <c r="CI7" s="760"/>
      <c r="CJ7" s="760"/>
      <c r="CK7" s="760"/>
      <c r="CL7" s="761"/>
      <c r="CM7" s="759">
        <v>58</v>
      </c>
      <c r="CN7" s="760"/>
      <c r="CO7" s="760"/>
      <c r="CP7" s="760"/>
      <c r="CQ7" s="761"/>
      <c r="CR7" s="759">
        <v>30</v>
      </c>
      <c r="CS7" s="760"/>
      <c r="CT7" s="760"/>
      <c r="CU7" s="760"/>
      <c r="CV7" s="761"/>
      <c r="CW7" s="759" t="s">
        <v>551</v>
      </c>
      <c r="CX7" s="760"/>
      <c r="CY7" s="760"/>
      <c r="CZ7" s="760"/>
      <c r="DA7" s="761"/>
      <c r="DB7" s="759" t="s">
        <v>551</v>
      </c>
      <c r="DC7" s="760"/>
      <c r="DD7" s="760"/>
      <c r="DE7" s="760"/>
      <c r="DF7" s="761"/>
      <c r="DG7" s="759" t="s">
        <v>551</v>
      </c>
      <c r="DH7" s="760"/>
      <c r="DI7" s="760"/>
      <c r="DJ7" s="760"/>
      <c r="DK7" s="761"/>
      <c r="DL7" s="759" t="s">
        <v>551</v>
      </c>
      <c r="DM7" s="760"/>
      <c r="DN7" s="760"/>
      <c r="DO7" s="760"/>
      <c r="DP7" s="761"/>
      <c r="DQ7" s="759" t="s">
        <v>551</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373</v>
      </c>
      <c r="R8" s="747"/>
      <c r="S8" s="747"/>
      <c r="T8" s="747"/>
      <c r="U8" s="747"/>
      <c r="V8" s="747">
        <v>369</v>
      </c>
      <c r="W8" s="747"/>
      <c r="X8" s="747"/>
      <c r="Y8" s="747"/>
      <c r="Z8" s="747"/>
      <c r="AA8" s="747">
        <v>4</v>
      </c>
      <c r="AB8" s="747"/>
      <c r="AC8" s="747"/>
      <c r="AD8" s="747"/>
      <c r="AE8" s="748"/>
      <c r="AF8" s="749">
        <v>4</v>
      </c>
      <c r="AG8" s="750"/>
      <c r="AH8" s="750"/>
      <c r="AI8" s="750"/>
      <c r="AJ8" s="751"/>
      <c r="AK8" s="752">
        <v>27</v>
      </c>
      <c r="AL8" s="753"/>
      <c r="AM8" s="753"/>
      <c r="AN8" s="753"/>
      <c r="AO8" s="753"/>
      <c r="AP8" s="753">
        <v>1309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-12</v>
      </c>
      <c r="CI8" s="770"/>
      <c r="CJ8" s="770"/>
      <c r="CK8" s="770"/>
      <c r="CL8" s="771"/>
      <c r="CM8" s="769">
        <v>17</v>
      </c>
      <c r="CN8" s="770"/>
      <c r="CO8" s="770"/>
      <c r="CP8" s="770"/>
      <c r="CQ8" s="771"/>
      <c r="CR8" s="769">
        <v>46</v>
      </c>
      <c r="CS8" s="770"/>
      <c r="CT8" s="770"/>
      <c r="CU8" s="770"/>
      <c r="CV8" s="771"/>
      <c r="CW8" s="769" t="s">
        <v>551</v>
      </c>
      <c r="CX8" s="770"/>
      <c r="CY8" s="770"/>
      <c r="CZ8" s="770"/>
      <c r="DA8" s="771"/>
      <c r="DB8" s="769" t="s">
        <v>551</v>
      </c>
      <c r="DC8" s="770"/>
      <c r="DD8" s="770"/>
      <c r="DE8" s="770"/>
      <c r="DF8" s="771"/>
      <c r="DG8" s="769" t="s">
        <v>551</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45</v>
      </c>
      <c r="R9" s="747"/>
      <c r="S9" s="747"/>
      <c r="T9" s="747"/>
      <c r="U9" s="747"/>
      <c r="V9" s="747">
        <v>34</v>
      </c>
      <c r="W9" s="747"/>
      <c r="X9" s="747"/>
      <c r="Y9" s="747"/>
      <c r="Z9" s="747"/>
      <c r="AA9" s="747">
        <v>10</v>
      </c>
      <c r="AB9" s="747"/>
      <c r="AC9" s="747"/>
      <c r="AD9" s="747"/>
      <c r="AE9" s="748"/>
      <c r="AF9" s="749">
        <v>10</v>
      </c>
      <c r="AG9" s="750"/>
      <c r="AH9" s="750"/>
      <c r="AI9" s="750"/>
      <c r="AJ9" s="751"/>
      <c r="AK9" s="752" t="s">
        <v>542</v>
      </c>
      <c r="AL9" s="753"/>
      <c r="AM9" s="753"/>
      <c r="AN9" s="753"/>
      <c r="AO9" s="753"/>
      <c r="AP9" s="753" t="s">
        <v>542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550</v>
      </c>
      <c r="BS9" s="756" t="s">
        <v>548</v>
      </c>
      <c r="BT9" s="757"/>
      <c r="BU9" s="757"/>
      <c r="BV9" s="757"/>
      <c r="BW9" s="757"/>
      <c r="BX9" s="757"/>
      <c r="BY9" s="757"/>
      <c r="BZ9" s="757"/>
      <c r="CA9" s="757"/>
      <c r="CB9" s="757"/>
      <c r="CC9" s="757"/>
      <c r="CD9" s="757"/>
      <c r="CE9" s="757"/>
      <c r="CF9" s="757"/>
      <c r="CG9" s="758"/>
      <c r="CH9" s="769">
        <v>0</v>
      </c>
      <c r="CI9" s="770"/>
      <c r="CJ9" s="770"/>
      <c r="CK9" s="770"/>
      <c r="CL9" s="771"/>
      <c r="CM9" s="769">
        <v>533</v>
      </c>
      <c r="CN9" s="770"/>
      <c r="CO9" s="770"/>
      <c r="CP9" s="770"/>
      <c r="CQ9" s="771"/>
      <c r="CR9" s="769">
        <v>281</v>
      </c>
      <c r="CS9" s="770"/>
      <c r="CT9" s="770"/>
      <c r="CU9" s="770"/>
      <c r="CV9" s="771"/>
      <c r="CW9" s="769">
        <v>10</v>
      </c>
      <c r="CX9" s="770"/>
      <c r="CY9" s="770"/>
      <c r="CZ9" s="770"/>
      <c r="DA9" s="771"/>
      <c r="DB9" s="769" t="s">
        <v>551</v>
      </c>
      <c r="DC9" s="770"/>
      <c r="DD9" s="770"/>
      <c r="DE9" s="770"/>
      <c r="DF9" s="771"/>
      <c r="DG9" s="769" t="s">
        <v>551</v>
      </c>
      <c r="DH9" s="770"/>
      <c r="DI9" s="770"/>
      <c r="DJ9" s="770"/>
      <c r="DK9" s="771"/>
      <c r="DL9" s="769">
        <v>176</v>
      </c>
      <c r="DM9" s="770"/>
      <c r="DN9" s="770"/>
      <c r="DO9" s="770"/>
      <c r="DP9" s="771"/>
      <c r="DQ9" s="769">
        <v>53</v>
      </c>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805</v>
      </c>
      <c r="R10" s="747"/>
      <c r="S10" s="747"/>
      <c r="T10" s="747"/>
      <c r="U10" s="747"/>
      <c r="V10" s="747">
        <v>805</v>
      </c>
      <c r="W10" s="747"/>
      <c r="X10" s="747"/>
      <c r="Y10" s="747"/>
      <c r="Z10" s="747"/>
      <c r="AA10" s="747" t="s">
        <v>542</v>
      </c>
      <c r="AB10" s="747"/>
      <c r="AC10" s="747"/>
      <c r="AD10" s="747"/>
      <c r="AE10" s="748"/>
      <c r="AF10" s="749" t="s">
        <v>367</v>
      </c>
      <c r="AG10" s="750"/>
      <c r="AH10" s="750"/>
      <c r="AI10" s="750"/>
      <c r="AJ10" s="751"/>
      <c r="AK10" s="752">
        <v>0</v>
      </c>
      <c r="AL10" s="753"/>
      <c r="AM10" s="753"/>
      <c r="AN10" s="753"/>
      <c r="AO10" s="753"/>
      <c r="AP10" s="753">
        <v>783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549</v>
      </c>
      <c r="BT10" s="757"/>
      <c r="BU10" s="757"/>
      <c r="BV10" s="757"/>
      <c r="BW10" s="757"/>
      <c r="BX10" s="757"/>
      <c r="BY10" s="757"/>
      <c r="BZ10" s="757"/>
      <c r="CA10" s="757"/>
      <c r="CB10" s="757"/>
      <c r="CC10" s="757"/>
      <c r="CD10" s="757"/>
      <c r="CE10" s="757"/>
      <c r="CF10" s="757"/>
      <c r="CG10" s="758"/>
      <c r="CH10" s="769">
        <v>-4</v>
      </c>
      <c r="CI10" s="770"/>
      <c r="CJ10" s="770"/>
      <c r="CK10" s="770"/>
      <c r="CL10" s="771"/>
      <c r="CM10" s="769">
        <v>32</v>
      </c>
      <c r="CN10" s="770"/>
      <c r="CO10" s="770"/>
      <c r="CP10" s="770"/>
      <c r="CQ10" s="771"/>
      <c r="CR10" s="769">
        <v>30</v>
      </c>
      <c r="CS10" s="770"/>
      <c r="CT10" s="770"/>
      <c r="CU10" s="770"/>
      <c r="CV10" s="771"/>
      <c r="CW10" s="769" t="s">
        <v>551</v>
      </c>
      <c r="CX10" s="770"/>
      <c r="CY10" s="770"/>
      <c r="CZ10" s="770"/>
      <c r="DA10" s="771"/>
      <c r="DB10" s="769" t="s">
        <v>551</v>
      </c>
      <c r="DC10" s="770"/>
      <c r="DD10" s="770"/>
      <c r="DE10" s="770"/>
      <c r="DF10" s="771"/>
      <c r="DG10" s="769" t="s">
        <v>551</v>
      </c>
      <c r="DH10" s="770"/>
      <c r="DI10" s="770"/>
      <c r="DJ10" s="770"/>
      <c r="DK10" s="771"/>
      <c r="DL10" s="769" t="s">
        <v>551</v>
      </c>
      <c r="DM10" s="770"/>
      <c r="DN10" s="770"/>
      <c r="DO10" s="770"/>
      <c r="DP10" s="771"/>
      <c r="DQ10" s="769" t="s">
        <v>551</v>
      </c>
      <c r="DR10" s="770"/>
      <c r="DS10" s="770"/>
      <c r="DT10" s="770"/>
      <c r="DU10" s="771"/>
      <c r="DV10" s="772"/>
      <c r="DW10" s="773"/>
      <c r="DX10" s="773"/>
      <c r="DY10" s="773"/>
      <c r="DZ10" s="774"/>
      <c r="EA10" s="205"/>
    </row>
    <row r="11" spans="1:131" s="206" customFormat="1" ht="26.25" customHeight="1">
      <c r="A11" s="212">
        <v>5</v>
      </c>
      <c r="B11" s="743" t="s">
        <v>368</v>
      </c>
      <c r="C11" s="744"/>
      <c r="D11" s="744"/>
      <c r="E11" s="744"/>
      <c r="F11" s="744"/>
      <c r="G11" s="744"/>
      <c r="H11" s="744"/>
      <c r="I11" s="744"/>
      <c r="J11" s="744"/>
      <c r="K11" s="744"/>
      <c r="L11" s="744"/>
      <c r="M11" s="744"/>
      <c r="N11" s="744"/>
      <c r="O11" s="744"/>
      <c r="P11" s="745"/>
      <c r="Q11" s="746">
        <v>14</v>
      </c>
      <c r="R11" s="747"/>
      <c r="S11" s="747"/>
      <c r="T11" s="747"/>
      <c r="U11" s="747"/>
      <c r="V11" s="747">
        <v>8</v>
      </c>
      <c r="W11" s="747"/>
      <c r="X11" s="747"/>
      <c r="Y11" s="747"/>
      <c r="Z11" s="747"/>
      <c r="AA11" s="747">
        <v>6</v>
      </c>
      <c r="AB11" s="747"/>
      <c r="AC11" s="747"/>
      <c r="AD11" s="747"/>
      <c r="AE11" s="748"/>
      <c r="AF11" s="749">
        <v>6</v>
      </c>
      <c r="AG11" s="750"/>
      <c r="AH11" s="750"/>
      <c r="AI11" s="750"/>
      <c r="AJ11" s="751"/>
      <c r="AK11" s="752" t="s">
        <v>542</v>
      </c>
      <c r="AL11" s="753"/>
      <c r="AM11" s="753"/>
      <c r="AN11" s="753"/>
      <c r="AO11" s="753"/>
      <c r="AP11" s="753" t="s">
        <v>542</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369</v>
      </c>
      <c r="C12" s="744"/>
      <c r="D12" s="744"/>
      <c r="E12" s="744"/>
      <c r="F12" s="744"/>
      <c r="G12" s="744"/>
      <c r="H12" s="744"/>
      <c r="I12" s="744"/>
      <c r="J12" s="744"/>
      <c r="K12" s="744"/>
      <c r="L12" s="744"/>
      <c r="M12" s="744"/>
      <c r="N12" s="744"/>
      <c r="O12" s="744"/>
      <c r="P12" s="745"/>
      <c r="Q12" s="746">
        <v>2</v>
      </c>
      <c r="R12" s="747"/>
      <c r="S12" s="747"/>
      <c r="T12" s="747"/>
      <c r="U12" s="747"/>
      <c r="V12" s="747">
        <v>2</v>
      </c>
      <c r="W12" s="747"/>
      <c r="X12" s="747"/>
      <c r="Y12" s="747"/>
      <c r="Z12" s="747"/>
      <c r="AA12" s="747">
        <v>0</v>
      </c>
      <c r="AB12" s="747"/>
      <c r="AC12" s="747"/>
      <c r="AD12" s="747"/>
      <c r="AE12" s="748"/>
      <c r="AF12" s="749">
        <v>0</v>
      </c>
      <c r="AG12" s="750"/>
      <c r="AH12" s="750"/>
      <c r="AI12" s="750"/>
      <c r="AJ12" s="751"/>
      <c r="AK12" s="752">
        <v>2</v>
      </c>
      <c r="AL12" s="753"/>
      <c r="AM12" s="753"/>
      <c r="AN12" s="753"/>
      <c r="AO12" s="753"/>
      <c r="AP12" s="753" t="s">
        <v>542</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31628</v>
      </c>
      <c r="R23" s="782"/>
      <c r="S23" s="782"/>
      <c r="T23" s="782"/>
      <c r="U23" s="782"/>
      <c r="V23" s="782">
        <v>31034</v>
      </c>
      <c r="W23" s="782"/>
      <c r="X23" s="782"/>
      <c r="Y23" s="782"/>
      <c r="Z23" s="782"/>
      <c r="AA23" s="782">
        <v>594</v>
      </c>
      <c r="AB23" s="782"/>
      <c r="AC23" s="782"/>
      <c r="AD23" s="782"/>
      <c r="AE23" s="783"/>
      <c r="AF23" s="784">
        <v>470</v>
      </c>
      <c r="AG23" s="782"/>
      <c r="AH23" s="782"/>
      <c r="AI23" s="782"/>
      <c r="AJ23" s="785"/>
      <c r="AK23" s="786"/>
      <c r="AL23" s="787"/>
      <c r="AM23" s="787"/>
      <c r="AN23" s="787"/>
      <c r="AO23" s="787"/>
      <c r="AP23" s="782">
        <v>34517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8002</v>
      </c>
      <c r="R28" s="811"/>
      <c r="S28" s="811"/>
      <c r="T28" s="811"/>
      <c r="U28" s="811"/>
      <c r="V28" s="811">
        <v>7713</v>
      </c>
      <c r="W28" s="811"/>
      <c r="X28" s="811"/>
      <c r="Y28" s="811"/>
      <c r="Z28" s="811"/>
      <c r="AA28" s="811">
        <v>288</v>
      </c>
      <c r="AB28" s="811"/>
      <c r="AC28" s="811"/>
      <c r="AD28" s="811"/>
      <c r="AE28" s="812"/>
      <c r="AF28" s="813">
        <v>288</v>
      </c>
      <c r="AG28" s="811"/>
      <c r="AH28" s="811"/>
      <c r="AI28" s="811"/>
      <c r="AJ28" s="814"/>
      <c r="AK28" s="815">
        <v>646</v>
      </c>
      <c r="AL28" s="806"/>
      <c r="AM28" s="806"/>
      <c r="AN28" s="806"/>
      <c r="AO28" s="806"/>
      <c r="AP28" s="806" t="s">
        <v>543</v>
      </c>
      <c r="AQ28" s="806"/>
      <c r="AR28" s="806"/>
      <c r="AS28" s="806"/>
      <c r="AT28" s="806"/>
      <c r="AU28" s="806" t="s">
        <v>543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4801</v>
      </c>
      <c r="R29" s="747"/>
      <c r="S29" s="747"/>
      <c r="T29" s="747"/>
      <c r="U29" s="747"/>
      <c r="V29" s="747">
        <v>4749</v>
      </c>
      <c r="W29" s="747"/>
      <c r="X29" s="747"/>
      <c r="Y29" s="747"/>
      <c r="Z29" s="747"/>
      <c r="AA29" s="747">
        <v>53</v>
      </c>
      <c r="AB29" s="747"/>
      <c r="AC29" s="747"/>
      <c r="AD29" s="747"/>
      <c r="AE29" s="748"/>
      <c r="AF29" s="749">
        <v>53</v>
      </c>
      <c r="AG29" s="750"/>
      <c r="AH29" s="750"/>
      <c r="AI29" s="750"/>
      <c r="AJ29" s="751"/>
      <c r="AK29" s="818">
        <v>712</v>
      </c>
      <c r="AL29" s="819"/>
      <c r="AM29" s="819"/>
      <c r="AN29" s="819"/>
      <c r="AO29" s="819"/>
      <c r="AP29" s="819" t="s">
        <v>543</v>
      </c>
      <c r="AQ29" s="819"/>
      <c r="AR29" s="819"/>
      <c r="AS29" s="819"/>
      <c r="AT29" s="819"/>
      <c r="AU29" s="819" t="s">
        <v>543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39</v>
      </c>
      <c r="R30" s="747"/>
      <c r="S30" s="747"/>
      <c r="T30" s="747"/>
      <c r="U30" s="747"/>
      <c r="V30" s="747">
        <v>39</v>
      </c>
      <c r="W30" s="747"/>
      <c r="X30" s="747"/>
      <c r="Y30" s="747"/>
      <c r="Z30" s="747"/>
      <c r="AA30" s="747" t="s">
        <v>543</v>
      </c>
      <c r="AB30" s="747"/>
      <c r="AC30" s="747"/>
      <c r="AD30" s="747"/>
      <c r="AE30" s="748"/>
      <c r="AF30" s="749" t="s">
        <v>111</v>
      </c>
      <c r="AG30" s="750"/>
      <c r="AH30" s="750"/>
      <c r="AI30" s="750"/>
      <c r="AJ30" s="751"/>
      <c r="AK30" s="818">
        <v>17</v>
      </c>
      <c r="AL30" s="819"/>
      <c r="AM30" s="819"/>
      <c r="AN30" s="819"/>
      <c r="AO30" s="819"/>
      <c r="AP30" s="819" t="s">
        <v>543</v>
      </c>
      <c r="AQ30" s="819"/>
      <c r="AR30" s="819"/>
      <c r="AS30" s="819"/>
      <c r="AT30" s="819"/>
      <c r="AU30" s="819" t="s">
        <v>543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640</v>
      </c>
      <c r="R31" s="747"/>
      <c r="S31" s="747"/>
      <c r="T31" s="747"/>
      <c r="U31" s="747"/>
      <c r="V31" s="747">
        <v>634</v>
      </c>
      <c r="W31" s="747"/>
      <c r="X31" s="747"/>
      <c r="Y31" s="747"/>
      <c r="Z31" s="747"/>
      <c r="AA31" s="747">
        <v>6</v>
      </c>
      <c r="AB31" s="747"/>
      <c r="AC31" s="747"/>
      <c r="AD31" s="747"/>
      <c r="AE31" s="748"/>
      <c r="AF31" s="749">
        <v>6</v>
      </c>
      <c r="AG31" s="750"/>
      <c r="AH31" s="750"/>
      <c r="AI31" s="750"/>
      <c r="AJ31" s="751"/>
      <c r="AK31" s="818">
        <v>228</v>
      </c>
      <c r="AL31" s="819"/>
      <c r="AM31" s="819"/>
      <c r="AN31" s="819"/>
      <c r="AO31" s="819"/>
      <c r="AP31" s="819" t="s">
        <v>543</v>
      </c>
      <c r="AQ31" s="819"/>
      <c r="AR31" s="819"/>
      <c r="AS31" s="819"/>
      <c r="AT31" s="819"/>
      <c r="AU31" s="819" t="s">
        <v>543</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1126</v>
      </c>
      <c r="R32" s="747"/>
      <c r="S32" s="747"/>
      <c r="T32" s="747"/>
      <c r="U32" s="747"/>
      <c r="V32" s="747">
        <v>984</v>
      </c>
      <c r="W32" s="747"/>
      <c r="X32" s="747"/>
      <c r="Y32" s="747"/>
      <c r="Z32" s="747"/>
      <c r="AA32" s="747">
        <v>142</v>
      </c>
      <c r="AB32" s="747"/>
      <c r="AC32" s="747"/>
      <c r="AD32" s="747"/>
      <c r="AE32" s="748"/>
      <c r="AF32" s="749">
        <v>1257</v>
      </c>
      <c r="AG32" s="750"/>
      <c r="AH32" s="750"/>
      <c r="AI32" s="750"/>
      <c r="AJ32" s="751"/>
      <c r="AK32" s="818">
        <v>17</v>
      </c>
      <c r="AL32" s="819"/>
      <c r="AM32" s="819"/>
      <c r="AN32" s="819"/>
      <c r="AO32" s="819"/>
      <c r="AP32" s="819">
        <v>4224</v>
      </c>
      <c r="AQ32" s="819"/>
      <c r="AR32" s="819"/>
      <c r="AS32" s="819"/>
      <c r="AT32" s="819"/>
      <c r="AU32" s="819">
        <v>59</v>
      </c>
      <c r="AV32" s="819"/>
      <c r="AW32" s="819"/>
      <c r="AX32" s="819"/>
      <c r="AY32" s="819"/>
      <c r="AZ32" s="820" t="s">
        <v>543</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1502</v>
      </c>
      <c r="R33" s="747"/>
      <c r="S33" s="747"/>
      <c r="T33" s="747"/>
      <c r="U33" s="747"/>
      <c r="V33" s="747">
        <v>1440</v>
      </c>
      <c r="W33" s="747"/>
      <c r="X33" s="747"/>
      <c r="Y33" s="747"/>
      <c r="Z33" s="747"/>
      <c r="AA33" s="747">
        <v>62</v>
      </c>
      <c r="AB33" s="747"/>
      <c r="AC33" s="747"/>
      <c r="AD33" s="747"/>
      <c r="AE33" s="748"/>
      <c r="AF33" s="749">
        <v>124</v>
      </c>
      <c r="AG33" s="750"/>
      <c r="AH33" s="750"/>
      <c r="AI33" s="750"/>
      <c r="AJ33" s="751"/>
      <c r="AK33" s="818">
        <v>650</v>
      </c>
      <c r="AL33" s="819"/>
      <c r="AM33" s="819"/>
      <c r="AN33" s="819"/>
      <c r="AO33" s="819"/>
      <c r="AP33" s="819">
        <v>11360</v>
      </c>
      <c r="AQ33" s="819"/>
      <c r="AR33" s="819"/>
      <c r="AS33" s="819"/>
      <c r="AT33" s="819"/>
      <c r="AU33" s="819">
        <v>8849</v>
      </c>
      <c r="AV33" s="819"/>
      <c r="AW33" s="819"/>
      <c r="AX33" s="819"/>
      <c r="AY33" s="819"/>
      <c r="AZ33" s="820" t="s">
        <v>543</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388</v>
      </c>
      <c r="R34" s="747"/>
      <c r="S34" s="747"/>
      <c r="T34" s="747"/>
      <c r="U34" s="747"/>
      <c r="V34" s="747">
        <v>425</v>
      </c>
      <c r="W34" s="747"/>
      <c r="X34" s="747"/>
      <c r="Y34" s="747"/>
      <c r="Z34" s="747"/>
      <c r="AA34" s="747">
        <v>-37</v>
      </c>
      <c r="AB34" s="747"/>
      <c r="AC34" s="747"/>
      <c r="AD34" s="747"/>
      <c r="AE34" s="748"/>
      <c r="AF34" s="749">
        <v>175</v>
      </c>
      <c r="AG34" s="750"/>
      <c r="AH34" s="750"/>
      <c r="AI34" s="750"/>
      <c r="AJ34" s="751"/>
      <c r="AK34" s="818">
        <v>93</v>
      </c>
      <c r="AL34" s="819"/>
      <c r="AM34" s="819"/>
      <c r="AN34" s="819"/>
      <c r="AO34" s="819"/>
      <c r="AP34" s="819">
        <v>3</v>
      </c>
      <c r="AQ34" s="819"/>
      <c r="AR34" s="819"/>
      <c r="AS34" s="819"/>
      <c r="AT34" s="819"/>
      <c r="AU34" s="819">
        <v>2</v>
      </c>
      <c r="AV34" s="819"/>
      <c r="AW34" s="819"/>
      <c r="AX34" s="819"/>
      <c r="AY34" s="819"/>
      <c r="AZ34" s="820" t="s">
        <v>543</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153</v>
      </c>
      <c r="R35" s="747"/>
      <c r="S35" s="747"/>
      <c r="T35" s="747"/>
      <c r="U35" s="747"/>
      <c r="V35" s="747">
        <v>151</v>
      </c>
      <c r="W35" s="747"/>
      <c r="X35" s="747"/>
      <c r="Y35" s="747"/>
      <c r="Z35" s="747"/>
      <c r="AA35" s="747">
        <v>2</v>
      </c>
      <c r="AB35" s="747"/>
      <c r="AC35" s="747"/>
      <c r="AD35" s="747"/>
      <c r="AE35" s="748"/>
      <c r="AF35" s="749">
        <v>2</v>
      </c>
      <c r="AG35" s="750"/>
      <c r="AH35" s="750"/>
      <c r="AI35" s="750"/>
      <c r="AJ35" s="751"/>
      <c r="AK35" s="818">
        <v>30</v>
      </c>
      <c r="AL35" s="819"/>
      <c r="AM35" s="819"/>
      <c r="AN35" s="819"/>
      <c r="AO35" s="819"/>
      <c r="AP35" s="819">
        <v>404</v>
      </c>
      <c r="AQ35" s="819"/>
      <c r="AR35" s="819"/>
      <c r="AS35" s="819"/>
      <c r="AT35" s="819"/>
      <c r="AU35" s="819">
        <v>225</v>
      </c>
      <c r="AV35" s="819"/>
      <c r="AW35" s="819"/>
      <c r="AX35" s="819"/>
      <c r="AY35" s="819"/>
      <c r="AZ35" s="820" t="s">
        <v>543</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393</v>
      </c>
      <c r="C36" s="744"/>
      <c r="D36" s="744"/>
      <c r="E36" s="744"/>
      <c r="F36" s="744"/>
      <c r="G36" s="744"/>
      <c r="H36" s="744"/>
      <c r="I36" s="744"/>
      <c r="J36" s="744"/>
      <c r="K36" s="744"/>
      <c r="L36" s="744"/>
      <c r="M36" s="744"/>
      <c r="N36" s="744"/>
      <c r="O36" s="744"/>
      <c r="P36" s="745"/>
      <c r="Q36" s="746">
        <v>136</v>
      </c>
      <c r="R36" s="747"/>
      <c r="S36" s="747"/>
      <c r="T36" s="747"/>
      <c r="U36" s="747"/>
      <c r="V36" s="747">
        <v>134</v>
      </c>
      <c r="W36" s="747"/>
      <c r="X36" s="747"/>
      <c r="Y36" s="747"/>
      <c r="Z36" s="747"/>
      <c r="AA36" s="747">
        <v>2</v>
      </c>
      <c r="AB36" s="747"/>
      <c r="AC36" s="747"/>
      <c r="AD36" s="747"/>
      <c r="AE36" s="748"/>
      <c r="AF36" s="749">
        <v>2</v>
      </c>
      <c r="AG36" s="750"/>
      <c r="AH36" s="750"/>
      <c r="AI36" s="750"/>
      <c r="AJ36" s="751"/>
      <c r="AK36" s="818">
        <v>82</v>
      </c>
      <c r="AL36" s="819"/>
      <c r="AM36" s="819"/>
      <c r="AN36" s="819"/>
      <c r="AO36" s="819"/>
      <c r="AP36" s="819">
        <v>1261</v>
      </c>
      <c r="AQ36" s="819"/>
      <c r="AR36" s="819"/>
      <c r="AS36" s="819"/>
      <c r="AT36" s="819"/>
      <c r="AU36" s="819">
        <v>1105</v>
      </c>
      <c r="AV36" s="819"/>
      <c r="AW36" s="819"/>
      <c r="AX36" s="819"/>
      <c r="AY36" s="819"/>
      <c r="AZ36" s="820" t="s">
        <v>543</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394</v>
      </c>
      <c r="C37" s="744"/>
      <c r="D37" s="744"/>
      <c r="E37" s="744"/>
      <c r="F37" s="744"/>
      <c r="G37" s="744"/>
      <c r="H37" s="744"/>
      <c r="I37" s="744"/>
      <c r="J37" s="744"/>
      <c r="K37" s="744"/>
      <c r="L37" s="744"/>
      <c r="M37" s="744"/>
      <c r="N37" s="744"/>
      <c r="O37" s="744"/>
      <c r="P37" s="745"/>
      <c r="Q37" s="746">
        <v>5</v>
      </c>
      <c r="R37" s="747"/>
      <c r="S37" s="747"/>
      <c r="T37" s="747"/>
      <c r="U37" s="747"/>
      <c r="V37" s="747">
        <v>5</v>
      </c>
      <c r="W37" s="747"/>
      <c r="X37" s="747"/>
      <c r="Y37" s="747"/>
      <c r="Z37" s="747"/>
      <c r="AA37" s="747" t="s">
        <v>543</v>
      </c>
      <c r="AB37" s="747"/>
      <c r="AC37" s="747"/>
      <c r="AD37" s="747"/>
      <c r="AE37" s="748"/>
      <c r="AF37" s="749">
        <v>55</v>
      </c>
      <c r="AG37" s="750"/>
      <c r="AH37" s="750"/>
      <c r="AI37" s="750"/>
      <c r="AJ37" s="751"/>
      <c r="AK37" s="818">
        <v>0</v>
      </c>
      <c r="AL37" s="819"/>
      <c r="AM37" s="819"/>
      <c r="AN37" s="819"/>
      <c r="AO37" s="819"/>
      <c r="AP37" s="819">
        <v>2</v>
      </c>
      <c r="AQ37" s="819"/>
      <c r="AR37" s="819"/>
      <c r="AS37" s="819"/>
      <c r="AT37" s="819"/>
      <c r="AU37" s="819" t="s">
        <v>543</v>
      </c>
      <c r="AV37" s="819"/>
      <c r="AW37" s="819"/>
      <c r="AX37" s="819"/>
      <c r="AY37" s="819"/>
      <c r="AZ37" s="820" t="s">
        <v>543</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1962</v>
      </c>
      <c r="AG63" s="830"/>
      <c r="AH63" s="830"/>
      <c r="AI63" s="830"/>
      <c r="AJ63" s="831"/>
      <c r="AK63" s="832"/>
      <c r="AL63" s="827"/>
      <c r="AM63" s="827"/>
      <c r="AN63" s="827"/>
      <c r="AO63" s="827"/>
      <c r="AP63" s="830">
        <v>17254</v>
      </c>
      <c r="AQ63" s="830"/>
      <c r="AR63" s="830"/>
      <c r="AS63" s="830"/>
      <c r="AT63" s="830"/>
      <c r="AU63" s="830">
        <v>10240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733</v>
      </c>
      <c r="R68" s="854"/>
      <c r="S68" s="854"/>
      <c r="T68" s="854"/>
      <c r="U68" s="854"/>
      <c r="V68" s="854">
        <v>710</v>
      </c>
      <c r="W68" s="854"/>
      <c r="X68" s="854"/>
      <c r="Y68" s="854"/>
      <c r="Z68" s="854"/>
      <c r="AA68" s="854">
        <v>24</v>
      </c>
      <c r="AB68" s="854"/>
      <c r="AC68" s="854"/>
      <c r="AD68" s="854"/>
      <c r="AE68" s="854"/>
      <c r="AF68" s="854">
        <v>24</v>
      </c>
      <c r="AG68" s="854"/>
      <c r="AH68" s="854"/>
      <c r="AI68" s="854"/>
      <c r="AJ68" s="854"/>
      <c r="AK68" s="854" t="s">
        <v>543</v>
      </c>
      <c r="AL68" s="854"/>
      <c r="AM68" s="854"/>
      <c r="AN68" s="854"/>
      <c r="AO68" s="854"/>
      <c r="AP68" s="854">
        <v>873</v>
      </c>
      <c r="AQ68" s="854"/>
      <c r="AR68" s="854"/>
      <c r="AS68" s="854"/>
      <c r="AT68" s="854"/>
      <c r="AU68" s="854">
        <v>521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556</v>
      </c>
      <c r="C69" s="862"/>
      <c r="D69" s="862"/>
      <c r="E69" s="862"/>
      <c r="F69" s="862"/>
      <c r="G69" s="862"/>
      <c r="H69" s="862"/>
      <c r="I69" s="862"/>
      <c r="J69" s="862"/>
      <c r="K69" s="862"/>
      <c r="L69" s="862"/>
      <c r="M69" s="862"/>
      <c r="N69" s="862"/>
      <c r="O69" s="862"/>
      <c r="P69" s="863"/>
      <c r="Q69" s="864">
        <v>3</v>
      </c>
      <c r="R69" s="819"/>
      <c r="S69" s="819"/>
      <c r="T69" s="819"/>
      <c r="U69" s="819"/>
      <c r="V69" s="819">
        <v>3</v>
      </c>
      <c r="W69" s="819"/>
      <c r="X69" s="819"/>
      <c r="Y69" s="819"/>
      <c r="Z69" s="819"/>
      <c r="AA69" s="819">
        <v>0</v>
      </c>
      <c r="AB69" s="819"/>
      <c r="AC69" s="819"/>
      <c r="AD69" s="819"/>
      <c r="AE69" s="819"/>
      <c r="AF69" s="819">
        <v>0</v>
      </c>
      <c r="AG69" s="819"/>
      <c r="AH69" s="819"/>
      <c r="AI69" s="819"/>
      <c r="AJ69" s="819"/>
      <c r="AK69" s="819" t="s">
        <v>543</v>
      </c>
      <c r="AL69" s="819"/>
      <c r="AM69" s="819"/>
      <c r="AN69" s="819"/>
      <c r="AO69" s="819"/>
      <c r="AP69" s="819" t="s">
        <v>543</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557</v>
      </c>
      <c r="C70" s="862"/>
      <c r="D70" s="862"/>
      <c r="E70" s="862"/>
      <c r="F70" s="862"/>
      <c r="G70" s="862"/>
      <c r="H70" s="862"/>
      <c r="I70" s="862"/>
      <c r="J70" s="862"/>
      <c r="K70" s="862"/>
      <c r="L70" s="862"/>
      <c r="M70" s="862"/>
      <c r="N70" s="862"/>
      <c r="O70" s="862"/>
      <c r="P70" s="863"/>
      <c r="Q70" s="864">
        <v>69</v>
      </c>
      <c r="R70" s="819"/>
      <c r="S70" s="819"/>
      <c r="T70" s="819"/>
      <c r="U70" s="819"/>
      <c r="V70" s="819">
        <v>67</v>
      </c>
      <c r="W70" s="819"/>
      <c r="X70" s="819"/>
      <c r="Y70" s="819"/>
      <c r="Z70" s="819"/>
      <c r="AA70" s="819">
        <v>2</v>
      </c>
      <c r="AB70" s="819"/>
      <c r="AC70" s="819"/>
      <c r="AD70" s="819"/>
      <c r="AE70" s="819"/>
      <c r="AF70" s="819">
        <v>2</v>
      </c>
      <c r="AG70" s="819"/>
      <c r="AH70" s="819"/>
      <c r="AI70" s="819"/>
      <c r="AJ70" s="819"/>
      <c r="AK70" s="819">
        <v>64</v>
      </c>
      <c r="AL70" s="819"/>
      <c r="AM70" s="819"/>
      <c r="AN70" s="819"/>
      <c r="AO70" s="819"/>
      <c r="AP70" s="819" t="s">
        <v>553</v>
      </c>
      <c r="AQ70" s="819"/>
      <c r="AR70" s="819"/>
      <c r="AS70" s="819"/>
      <c r="AT70" s="819"/>
      <c r="AU70" s="819" t="s">
        <v>553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555</v>
      </c>
      <c r="C71" s="862"/>
      <c r="D71" s="862"/>
      <c r="E71" s="862"/>
      <c r="F71" s="862"/>
      <c r="G71" s="862"/>
      <c r="H71" s="862"/>
      <c r="I71" s="862"/>
      <c r="J71" s="862"/>
      <c r="K71" s="862"/>
      <c r="L71" s="862"/>
      <c r="M71" s="862"/>
      <c r="N71" s="862"/>
      <c r="O71" s="862"/>
      <c r="P71" s="863"/>
      <c r="Q71" s="867">
        <v>2655</v>
      </c>
      <c r="R71" s="868"/>
      <c r="S71" s="868"/>
      <c r="T71" s="868"/>
      <c r="U71" s="818"/>
      <c r="V71" s="869">
        <v>2321</v>
      </c>
      <c r="W71" s="868"/>
      <c r="X71" s="868"/>
      <c r="Y71" s="868"/>
      <c r="Z71" s="818"/>
      <c r="AA71" s="869">
        <v>334</v>
      </c>
      <c r="AB71" s="868"/>
      <c r="AC71" s="868"/>
      <c r="AD71" s="868"/>
      <c r="AE71" s="818"/>
      <c r="AF71" s="869">
        <v>334</v>
      </c>
      <c r="AG71" s="868"/>
      <c r="AH71" s="868"/>
      <c r="AI71" s="868"/>
      <c r="AJ71" s="818"/>
      <c r="AK71" s="869">
        <v>5</v>
      </c>
      <c r="AL71" s="868"/>
      <c r="AM71" s="868"/>
      <c r="AN71" s="868"/>
      <c r="AO71" s="818"/>
      <c r="AP71" s="869" t="s">
        <v>553</v>
      </c>
      <c r="AQ71" s="868"/>
      <c r="AR71" s="868"/>
      <c r="AS71" s="868"/>
      <c r="AT71" s="818"/>
      <c r="AU71" s="869" t="s">
        <v>553</v>
      </c>
      <c r="AV71" s="868"/>
      <c r="AW71" s="868"/>
      <c r="AX71" s="868"/>
      <c r="AY71" s="818"/>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554</v>
      </c>
      <c r="C72" s="862"/>
      <c r="D72" s="862"/>
      <c r="E72" s="862"/>
      <c r="F72" s="862"/>
      <c r="G72" s="862"/>
      <c r="H72" s="862"/>
      <c r="I72" s="862"/>
      <c r="J72" s="862"/>
      <c r="K72" s="862"/>
      <c r="L72" s="862"/>
      <c r="M72" s="862"/>
      <c r="N72" s="862"/>
      <c r="O72" s="862"/>
      <c r="P72" s="863"/>
      <c r="Q72" s="867">
        <v>28</v>
      </c>
      <c r="R72" s="868"/>
      <c r="S72" s="868"/>
      <c r="T72" s="868"/>
      <c r="U72" s="818"/>
      <c r="V72" s="869">
        <v>24</v>
      </c>
      <c r="W72" s="868"/>
      <c r="X72" s="868"/>
      <c r="Y72" s="868"/>
      <c r="Z72" s="818"/>
      <c r="AA72" s="869">
        <v>4</v>
      </c>
      <c r="AB72" s="868"/>
      <c r="AC72" s="868"/>
      <c r="AD72" s="868"/>
      <c r="AE72" s="818"/>
      <c r="AF72" s="869">
        <v>4</v>
      </c>
      <c r="AG72" s="868"/>
      <c r="AH72" s="868"/>
      <c r="AI72" s="868"/>
      <c r="AJ72" s="818"/>
      <c r="AK72" s="869" t="s">
        <v>553</v>
      </c>
      <c r="AL72" s="868"/>
      <c r="AM72" s="868"/>
      <c r="AN72" s="868"/>
      <c r="AO72" s="818"/>
      <c r="AP72" s="869" t="s">
        <v>553</v>
      </c>
      <c r="AQ72" s="868"/>
      <c r="AR72" s="868"/>
      <c r="AS72" s="868"/>
      <c r="AT72" s="818"/>
      <c r="AU72" s="869" t="s">
        <v>553</v>
      </c>
      <c r="AV72" s="868"/>
      <c r="AW72" s="868"/>
      <c r="AX72" s="86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7">
        <v>192</v>
      </c>
      <c r="R73" s="868"/>
      <c r="S73" s="868"/>
      <c r="T73" s="868"/>
      <c r="U73" s="818"/>
      <c r="V73" s="869">
        <v>189</v>
      </c>
      <c r="W73" s="868"/>
      <c r="X73" s="868"/>
      <c r="Y73" s="868"/>
      <c r="Z73" s="818"/>
      <c r="AA73" s="869">
        <v>3</v>
      </c>
      <c r="AB73" s="868"/>
      <c r="AC73" s="868"/>
      <c r="AD73" s="868"/>
      <c r="AE73" s="818"/>
      <c r="AF73" s="869">
        <v>3</v>
      </c>
      <c r="AG73" s="868"/>
      <c r="AH73" s="868"/>
      <c r="AI73" s="868"/>
      <c r="AJ73" s="818"/>
      <c r="AK73" s="869">
        <v>3</v>
      </c>
      <c r="AL73" s="868"/>
      <c r="AM73" s="868"/>
      <c r="AN73" s="868"/>
      <c r="AO73" s="818"/>
      <c r="AP73" s="869" t="s">
        <v>553</v>
      </c>
      <c r="AQ73" s="868"/>
      <c r="AR73" s="868"/>
      <c r="AS73" s="868"/>
      <c r="AT73" s="818"/>
      <c r="AU73" s="869" t="s">
        <v>553</v>
      </c>
      <c r="AV73" s="868"/>
      <c r="AW73" s="868"/>
      <c r="AX73" s="86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552</v>
      </c>
      <c r="C74" s="862"/>
      <c r="D74" s="862"/>
      <c r="E74" s="862"/>
      <c r="F74" s="862"/>
      <c r="G74" s="862"/>
      <c r="H74" s="862"/>
      <c r="I74" s="862"/>
      <c r="J74" s="862"/>
      <c r="K74" s="862"/>
      <c r="L74" s="862"/>
      <c r="M74" s="862"/>
      <c r="N74" s="862"/>
      <c r="O74" s="862"/>
      <c r="P74" s="863"/>
      <c r="Q74" s="867">
        <v>156563</v>
      </c>
      <c r="R74" s="868"/>
      <c r="S74" s="868"/>
      <c r="T74" s="868"/>
      <c r="U74" s="818"/>
      <c r="V74" s="869">
        <v>149758</v>
      </c>
      <c r="W74" s="868"/>
      <c r="X74" s="868"/>
      <c r="Y74" s="868"/>
      <c r="Z74" s="818"/>
      <c r="AA74" s="869">
        <v>6805</v>
      </c>
      <c r="AB74" s="868"/>
      <c r="AC74" s="868"/>
      <c r="AD74" s="868"/>
      <c r="AE74" s="818"/>
      <c r="AF74" s="869">
        <v>6805</v>
      </c>
      <c r="AG74" s="868"/>
      <c r="AH74" s="868"/>
      <c r="AI74" s="868"/>
      <c r="AJ74" s="818"/>
      <c r="AK74" s="869">
        <v>1369</v>
      </c>
      <c r="AL74" s="868"/>
      <c r="AM74" s="868"/>
      <c r="AN74" s="868"/>
      <c r="AO74" s="818"/>
      <c r="AP74" s="869" t="s">
        <v>553</v>
      </c>
      <c r="AQ74" s="868"/>
      <c r="AR74" s="868"/>
      <c r="AS74" s="868"/>
      <c r="AT74" s="818"/>
      <c r="AU74" s="869" t="s">
        <v>553</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7">
        <v>124</v>
      </c>
      <c r="R75" s="868"/>
      <c r="S75" s="868"/>
      <c r="T75" s="868"/>
      <c r="U75" s="818"/>
      <c r="V75" s="869">
        <v>119</v>
      </c>
      <c r="W75" s="868"/>
      <c r="X75" s="868"/>
      <c r="Y75" s="868"/>
      <c r="Z75" s="818"/>
      <c r="AA75" s="869">
        <v>4</v>
      </c>
      <c r="AB75" s="868"/>
      <c r="AC75" s="868"/>
      <c r="AD75" s="868"/>
      <c r="AE75" s="818"/>
      <c r="AF75" s="869">
        <v>4</v>
      </c>
      <c r="AG75" s="868"/>
      <c r="AH75" s="868"/>
      <c r="AI75" s="868"/>
      <c r="AJ75" s="818"/>
      <c r="AK75" s="869">
        <v>69</v>
      </c>
      <c r="AL75" s="868"/>
      <c r="AM75" s="868"/>
      <c r="AN75" s="868"/>
      <c r="AO75" s="818"/>
      <c r="AP75" s="869" t="s">
        <v>542</v>
      </c>
      <c r="AQ75" s="868"/>
      <c r="AR75" s="868"/>
      <c r="AS75" s="868"/>
      <c r="AT75" s="818"/>
      <c r="AU75" s="869" t="s">
        <v>542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7176</v>
      </c>
      <c r="AG88" s="830"/>
      <c r="AH88" s="830"/>
      <c r="AI88" s="830"/>
      <c r="AJ88" s="830"/>
      <c r="AK88" s="827"/>
      <c r="AL88" s="827"/>
      <c r="AM88" s="827"/>
      <c r="AN88" s="827"/>
      <c r="AO88" s="827"/>
      <c r="AP88" s="830">
        <v>873</v>
      </c>
      <c r="AQ88" s="830"/>
      <c r="AR88" s="830"/>
      <c r="AS88" s="830"/>
      <c r="AT88" s="830"/>
      <c r="AU88" s="830">
        <v>521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387</v>
      </c>
      <c r="CS102" s="838"/>
      <c r="CT102" s="838"/>
      <c r="CU102" s="838"/>
      <c r="CV102" s="881"/>
      <c r="CW102" s="880">
        <v>10</v>
      </c>
      <c r="CX102" s="838"/>
      <c r="CY102" s="838"/>
      <c r="CZ102" s="838"/>
      <c r="DA102" s="881"/>
      <c r="DB102" s="880" t="s">
        <v>551</v>
      </c>
      <c r="DC102" s="838"/>
      <c r="DD102" s="838"/>
      <c r="DE102" s="838"/>
      <c r="DF102" s="881"/>
      <c r="DG102" s="880" t="s">
        <v>551</v>
      </c>
      <c r="DH102" s="838"/>
      <c r="DI102" s="838"/>
      <c r="DJ102" s="838"/>
      <c r="DK102" s="881"/>
      <c r="DL102" s="880">
        <v>176</v>
      </c>
      <c r="DM102" s="838"/>
      <c r="DN102" s="838"/>
      <c r="DO102" s="838"/>
      <c r="DP102" s="881"/>
      <c r="DQ102" s="880">
        <v>53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286</v>
      </c>
      <c r="AG109" s="883"/>
      <c r="AH109" s="883"/>
      <c r="AI109" s="883"/>
      <c r="AJ109" s="884"/>
      <c r="AK109" s="882" t="s">
        <v>285</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286</v>
      </c>
      <c r="BW109" s="883"/>
      <c r="BX109" s="883"/>
      <c r="BY109" s="883"/>
      <c r="BZ109" s="884"/>
      <c r="CA109" s="882" t="s">
        <v>285</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286</v>
      </c>
      <c r="DM109" s="883"/>
      <c r="DN109" s="883"/>
      <c r="DO109" s="883"/>
      <c r="DP109" s="884"/>
      <c r="DQ109" s="882" t="s">
        <v>285</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4130110</v>
      </c>
      <c r="AB110" s="890"/>
      <c r="AC110" s="890"/>
      <c r="AD110" s="890"/>
      <c r="AE110" s="891"/>
      <c r="AF110" s="892">
        <v>4005062</v>
      </c>
      <c r="AG110" s="890"/>
      <c r="AH110" s="890"/>
      <c r="AI110" s="890"/>
      <c r="AJ110" s="891"/>
      <c r="AK110" s="892">
        <v>3836158</v>
      </c>
      <c r="AL110" s="890"/>
      <c r="AM110" s="890"/>
      <c r="AN110" s="890"/>
      <c r="AO110" s="891"/>
      <c r="AP110" s="893">
        <v>30.1</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34801126</v>
      </c>
      <c r="BR110" s="927"/>
      <c r="BS110" s="927"/>
      <c r="BT110" s="927"/>
      <c r="BU110" s="927"/>
      <c r="BV110" s="927">
        <v>34285563</v>
      </c>
      <c r="BW110" s="927"/>
      <c r="BX110" s="927"/>
      <c r="BY110" s="927"/>
      <c r="BZ110" s="927"/>
      <c r="CA110" s="927">
        <v>34517481</v>
      </c>
      <c r="CB110" s="927"/>
      <c r="CC110" s="927"/>
      <c r="CD110" s="927"/>
      <c r="CE110" s="927"/>
      <c r="CF110" s="941">
        <v>270.8</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10497325</v>
      </c>
      <c r="BR112" s="920"/>
      <c r="BS112" s="920"/>
      <c r="BT112" s="920"/>
      <c r="BU112" s="920"/>
      <c r="BV112" s="920">
        <v>10177868</v>
      </c>
      <c r="BW112" s="920"/>
      <c r="BX112" s="920"/>
      <c r="BY112" s="920"/>
      <c r="BZ112" s="920"/>
      <c r="CA112" s="920">
        <v>10240257</v>
      </c>
      <c r="CB112" s="920"/>
      <c r="CC112" s="920"/>
      <c r="CD112" s="920"/>
      <c r="CE112" s="920"/>
      <c r="CF112" s="914">
        <v>80.3</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678663</v>
      </c>
      <c r="AB113" s="934"/>
      <c r="AC113" s="934"/>
      <c r="AD113" s="934"/>
      <c r="AE113" s="935"/>
      <c r="AF113" s="936">
        <v>682431</v>
      </c>
      <c r="AG113" s="934"/>
      <c r="AH113" s="934"/>
      <c r="AI113" s="934"/>
      <c r="AJ113" s="935"/>
      <c r="AK113" s="936">
        <v>700488</v>
      </c>
      <c r="AL113" s="934"/>
      <c r="AM113" s="934"/>
      <c r="AN113" s="934"/>
      <c r="AO113" s="935"/>
      <c r="AP113" s="937">
        <v>5.5</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459778</v>
      </c>
      <c r="BR113" s="920"/>
      <c r="BS113" s="920"/>
      <c r="BT113" s="920"/>
      <c r="BU113" s="920"/>
      <c r="BV113" s="920">
        <v>487634</v>
      </c>
      <c r="BW113" s="920"/>
      <c r="BX113" s="920"/>
      <c r="BY113" s="920"/>
      <c r="BZ113" s="920"/>
      <c r="CA113" s="920">
        <v>521351</v>
      </c>
      <c r="CB113" s="920"/>
      <c r="CC113" s="920"/>
      <c r="CD113" s="920"/>
      <c r="CE113" s="920"/>
      <c r="CF113" s="914">
        <v>4.0999999999999996</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26563</v>
      </c>
      <c r="AB114" s="959"/>
      <c r="AC114" s="959"/>
      <c r="AD114" s="959"/>
      <c r="AE114" s="960"/>
      <c r="AF114" s="961">
        <v>29957</v>
      </c>
      <c r="AG114" s="959"/>
      <c r="AH114" s="959"/>
      <c r="AI114" s="959"/>
      <c r="AJ114" s="960"/>
      <c r="AK114" s="961">
        <v>33325</v>
      </c>
      <c r="AL114" s="959"/>
      <c r="AM114" s="959"/>
      <c r="AN114" s="959"/>
      <c r="AO114" s="960"/>
      <c r="AP114" s="962">
        <v>0.3</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5863411</v>
      </c>
      <c r="BR114" s="920"/>
      <c r="BS114" s="920"/>
      <c r="BT114" s="920"/>
      <c r="BU114" s="920"/>
      <c r="BV114" s="920">
        <v>5855933</v>
      </c>
      <c r="BW114" s="920"/>
      <c r="BX114" s="920"/>
      <c r="BY114" s="920"/>
      <c r="BZ114" s="920"/>
      <c r="CA114" s="920">
        <v>5495704</v>
      </c>
      <c r="CB114" s="920"/>
      <c r="CC114" s="920"/>
      <c r="CD114" s="920"/>
      <c r="CE114" s="920"/>
      <c r="CF114" s="914">
        <v>43.1</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1001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57701</v>
      </c>
      <c r="BR115" s="920"/>
      <c r="BS115" s="920"/>
      <c r="BT115" s="920"/>
      <c r="BU115" s="920"/>
      <c r="BV115" s="920">
        <v>55232</v>
      </c>
      <c r="BW115" s="920"/>
      <c r="BX115" s="920"/>
      <c r="BY115" s="920"/>
      <c r="BZ115" s="920"/>
      <c r="CA115" s="920">
        <v>52723</v>
      </c>
      <c r="CB115" s="920"/>
      <c r="CC115" s="920"/>
      <c r="CD115" s="920"/>
      <c r="CE115" s="920"/>
      <c r="CF115" s="914">
        <v>0.4</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4836337</v>
      </c>
      <c r="AB117" s="966"/>
      <c r="AC117" s="966"/>
      <c r="AD117" s="966"/>
      <c r="AE117" s="967"/>
      <c r="AF117" s="965">
        <v>4717450</v>
      </c>
      <c r="AG117" s="966"/>
      <c r="AH117" s="966"/>
      <c r="AI117" s="966"/>
      <c r="AJ117" s="967"/>
      <c r="AK117" s="965">
        <v>4569971</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286</v>
      </c>
      <c r="AG118" s="883"/>
      <c r="AH118" s="883"/>
      <c r="AI118" s="883"/>
      <c r="AJ118" s="884"/>
      <c r="AK118" s="882" t="s">
        <v>285</v>
      </c>
      <c r="AL118" s="883"/>
      <c r="AM118" s="883"/>
      <c r="AN118" s="883"/>
      <c r="AO118" s="884"/>
      <c r="AP118" s="990" t="s">
        <v>410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438</v>
      </c>
      <c r="BP118" s="994"/>
      <c r="BQ118" s="985">
        <v>51679341</v>
      </c>
      <c r="BR118" s="986"/>
      <c r="BS118" s="986"/>
      <c r="BT118" s="986"/>
      <c r="BU118" s="986"/>
      <c r="BV118" s="986">
        <v>50862230</v>
      </c>
      <c r="BW118" s="986"/>
      <c r="BX118" s="986"/>
      <c r="BY118" s="986"/>
      <c r="BZ118" s="986"/>
      <c r="CA118" s="986">
        <v>50827516</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8166583</v>
      </c>
      <c r="BR119" s="927"/>
      <c r="BS119" s="927"/>
      <c r="BT119" s="927"/>
      <c r="BU119" s="927"/>
      <c r="BV119" s="927">
        <v>9170985</v>
      </c>
      <c r="BW119" s="927"/>
      <c r="BX119" s="927"/>
      <c r="BY119" s="927"/>
      <c r="BZ119" s="927"/>
      <c r="CA119" s="927">
        <v>9619519</v>
      </c>
      <c r="CB119" s="927"/>
      <c r="CC119" s="927"/>
      <c r="CD119" s="927"/>
      <c r="CE119" s="927"/>
      <c r="CF119" s="941">
        <v>75.5</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1886043</v>
      </c>
      <c r="BR120" s="920"/>
      <c r="BS120" s="920"/>
      <c r="BT120" s="920"/>
      <c r="BU120" s="920"/>
      <c r="BV120" s="920">
        <v>1835186</v>
      </c>
      <c r="BW120" s="920"/>
      <c r="BX120" s="920"/>
      <c r="BY120" s="920"/>
      <c r="BZ120" s="920"/>
      <c r="CA120" s="920">
        <v>2090763</v>
      </c>
      <c r="CB120" s="920"/>
      <c r="CC120" s="920"/>
      <c r="CD120" s="920"/>
      <c r="CE120" s="920"/>
      <c r="CF120" s="914">
        <v>16.399999999999999</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9037819</v>
      </c>
      <c r="DH120" s="927"/>
      <c r="DI120" s="927"/>
      <c r="DJ120" s="927"/>
      <c r="DK120" s="927"/>
      <c r="DL120" s="927">
        <v>8816341</v>
      </c>
      <c r="DM120" s="927"/>
      <c r="DN120" s="927"/>
      <c r="DO120" s="927"/>
      <c r="DP120" s="927"/>
      <c r="DQ120" s="927">
        <v>8849387</v>
      </c>
      <c r="DR120" s="927"/>
      <c r="DS120" s="927"/>
      <c r="DT120" s="927"/>
      <c r="DU120" s="927"/>
      <c r="DV120" s="928">
        <v>69.400000000000006</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28150819</v>
      </c>
      <c r="BR121" s="986"/>
      <c r="BS121" s="986"/>
      <c r="BT121" s="986"/>
      <c r="BU121" s="986"/>
      <c r="BV121" s="986">
        <v>28050645</v>
      </c>
      <c r="BW121" s="986"/>
      <c r="BX121" s="986"/>
      <c r="BY121" s="986"/>
      <c r="BZ121" s="986"/>
      <c r="CA121" s="986">
        <v>27759638</v>
      </c>
      <c r="CB121" s="986"/>
      <c r="CC121" s="986"/>
      <c r="CD121" s="986"/>
      <c r="CE121" s="986"/>
      <c r="CF121" s="1024">
        <v>217.8</v>
      </c>
      <c r="CG121" s="1025"/>
      <c r="CH121" s="1025"/>
      <c r="CI121" s="1025"/>
      <c r="CJ121" s="1025"/>
      <c r="CK121" s="1016"/>
      <c r="CL121" s="1017"/>
      <c r="CM121" s="1017"/>
      <c r="CN121" s="1017"/>
      <c r="CO121" s="1018"/>
      <c r="CP121" s="1007" t="s">
        <v>393</v>
      </c>
      <c r="CQ121" s="1008"/>
      <c r="CR121" s="1008"/>
      <c r="CS121" s="1008"/>
      <c r="CT121" s="1008"/>
      <c r="CU121" s="1008"/>
      <c r="CV121" s="1008"/>
      <c r="CW121" s="1008"/>
      <c r="CX121" s="1008"/>
      <c r="CY121" s="1008"/>
      <c r="CZ121" s="1008"/>
      <c r="DA121" s="1008"/>
      <c r="DB121" s="1008"/>
      <c r="DC121" s="1008"/>
      <c r="DD121" s="1008"/>
      <c r="DE121" s="1008"/>
      <c r="DF121" s="1009"/>
      <c r="DG121" s="919">
        <v>1128984</v>
      </c>
      <c r="DH121" s="920"/>
      <c r="DI121" s="920"/>
      <c r="DJ121" s="920"/>
      <c r="DK121" s="920"/>
      <c r="DL121" s="920">
        <v>1089526</v>
      </c>
      <c r="DM121" s="920"/>
      <c r="DN121" s="920"/>
      <c r="DO121" s="920"/>
      <c r="DP121" s="920"/>
      <c r="DQ121" s="920">
        <v>1104932</v>
      </c>
      <c r="DR121" s="920"/>
      <c r="DS121" s="920"/>
      <c r="DT121" s="920"/>
      <c r="DU121" s="920"/>
      <c r="DV121" s="921">
        <v>8.6999999999999993</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448</v>
      </c>
      <c r="BP122" s="994"/>
      <c r="BQ122" s="1034">
        <v>38203445</v>
      </c>
      <c r="BR122" s="1035"/>
      <c r="BS122" s="1035"/>
      <c r="BT122" s="1035"/>
      <c r="BU122" s="1035"/>
      <c r="BV122" s="1035">
        <v>39056816</v>
      </c>
      <c r="BW122" s="1035"/>
      <c r="BX122" s="1035"/>
      <c r="BY122" s="1035"/>
      <c r="BZ122" s="1035"/>
      <c r="CA122" s="1035">
        <v>39469920</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315015</v>
      </c>
      <c r="DH122" s="920"/>
      <c r="DI122" s="920"/>
      <c r="DJ122" s="920"/>
      <c r="DK122" s="920"/>
      <c r="DL122" s="920">
        <v>241428</v>
      </c>
      <c r="DM122" s="920"/>
      <c r="DN122" s="920"/>
      <c r="DO122" s="920"/>
      <c r="DP122" s="920"/>
      <c r="DQ122" s="920">
        <v>224676</v>
      </c>
      <c r="DR122" s="920"/>
      <c r="DS122" s="920"/>
      <c r="DT122" s="920"/>
      <c r="DU122" s="920"/>
      <c r="DV122" s="921">
        <v>1.8</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103.7</v>
      </c>
      <c r="BR123" s="1027"/>
      <c r="BS123" s="1027"/>
      <c r="BT123" s="1027"/>
      <c r="BU123" s="1027"/>
      <c r="BV123" s="1027">
        <v>90.4</v>
      </c>
      <c r="BW123" s="1027"/>
      <c r="BX123" s="1027"/>
      <c r="BY123" s="1027"/>
      <c r="BZ123" s="1027"/>
      <c r="CA123" s="1027">
        <v>89.1</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v>8838</v>
      </c>
      <c r="DH123" s="959"/>
      <c r="DI123" s="959"/>
      <c r="DJ123" s="959"/>
      <c r="DK123" s="960"/>
      <c r="DL123" s="961">
        <v>26285</v>
      </c>
      <c r="DM123" s="959"/>
      <c r="DN123" s="959"/>
      <c r="DO123" s="959"/>
      <c r="DP123" s="960"/>
      <c r="DQ123" s="961">
        <v>59131</v>
      </c>
      <c r="DR123" s="959"/>
      <c r="DS123" s="959"/>
      <c r="DT123" s="959"/>
      <c r="DU123" s="960"/>
      <c r="DV123" s="962">
        <v>0.5</v>
      </c>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6669</v>
      </c>
      <c r="DH124" s="998"/>
      <c r="DI124" s="998"/>
      <c r="DJ124" s="998"/>
      <c r="DK124" s="999"/>
      <c r="DL124" s="1000">
        <v>4288</v>
      </c>
      <c r="DM124" s="998"/>
      <c r="DN124" s="998"/>
      <c r="DO124" s="998"/>
      <c r="DP124" s="999"/>
      <c r="DQ124" s="1000">
        <v>2131</v>
      </c>
      <c r="DR124" s="998"/>
      <c r="DS124" s="998"/>
      <c r="DT124" s="998"/>
      <c r="DU124" s="999"/>
      <c r="DV124" s="1001">
        <v>0</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1001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459</v>
      </c>
      <c r="AY127" s="887"/>
      <c r="AZ127" s="887"/>
      <c r="BA127" s="887"/>
      <c r="BB127" s="887"/>
      <c r="BC127" s="887"/>
      <c r="BD127" s="887"/>
      <c r="BE127" s="888"/>
      <c r="BF127" s="1041" t="s">
        <v>111</v>
      </c>
      <c r="BG127" s="1042"/>
      <c r="BH127" s="1042"/>
      <c r="BI127" s="1042"/>
      <c r="BJ127" s="1042"/>
      <c r="BK127" s="1042"/>
      <c r="BL127" s="1051"/>
      <c r="BM127" s="1041">
        <v>12.75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57701</v>
      </c>
      <c r="DH127" s="1048"/>
      <c r="DI127" s="1048"/>
      <c r="DJ127" s="1048"/>
      <c r="DK127" s="1048"/>
      <c r="DL127" s="1048">
        <v>55232</v>
      </c>
      <c r="DM127" s="1048"/>
      <c r="DN127" s="1048"/>
      <c r="DO127" s="1048"/>
      <c r="DP127" s="1048"/>
      <c r="DQ127" s="1048">
        <v>52723</v>
      </c>
      <c r="DR127" s="1048"/>
      <c r="DS127" s="1048"/>
      <c r="DT127" s="1048"/>
      <c r="DU127" s="1048"/>
      <c r="DV127" s="1049">
        <v>0.4</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547668</v>
      </c>
      <c r="AB128" s="1090"/>
      <c r="AC128" s="1090"/>
      <c r="AD128" s="1090"/>
      <c r="AE128" s="1091"/>
      <c r="AF128" s="1092">
        <v>528449</v>
      </c>
      <c r="AG128" s="1090"/>
      <c r="AH128" s="1090"/>
      <c r="AI128" s="1090"/>
      <c r="AJ128" s="1091"/>
      <c r="AK128" s="1092">
        <v>450221</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111</v>
      </c>
      <c r="BG128" s="1067"/>
      <c r="BH128" s="1067"/>
      <c r="BI128" s="1067"/>
      <c r="BJ128" s="1067"/>
      <c r="BK128" s="1067"/>
      <c r="BL128" s="1068"/>
      <c r="BM128" s="1066">
        <v>17.75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15506092</v>
      </c>
      <c r="AB129" s="959"/>
      <c r="AC129" s="959"/>
      <c r="AD129" s="959"/>
      <c r="AE129" s="960"/>
      <c r="AF129" s="961">
        <v>15590341</v>
      </c>
      <c r="AG129" s="959"/>
      <c r="AH129" s="959"/>
      <c r="AI129" s="959"/>
      <c r="AJ129" s="960"/>
      <c r="AK129" s="961">
        <v>15350573</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2519963</v>
      </c>
      <c r="AB130" s="959"/>
      <c r="AC130" s="959"/>
      <c r="AD130" s="959"/>
      <c r="AE130" s="960"/>
      <c r="AF130" s="961">
        <v>2544442</v>
      </c>
      <c r="AG130" s="959"/>
      <c r="AH130" s="959"/>
      <c r="AI130" s="959"/>
      <c r="AJ130" s="960"/>
      <c r="AK130" s="961">
        <v>2603742</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89.1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12986129</v>
      </c>
      <c r="AB131" s="998"/>
      <c r="AC131" s="998"/>
      <c r="AD131" s="998"/>
      <c r="AE131" s="999"/>
      <c r="AF131" s="1000">
        <v>13045899</v>
      </c>
      <c r="AG131" s="998"/>
      <c r="AH131" s="998"/>
      <c r="AI131" s="998"/>
      <c r="AJ131" s="999"/>
      <c r="AK131" s="1000">
        <v>12746831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13.61996327</v>
      </c>
      <c r="AB132" s="1104"/>
      <c r="AC132" s="1104"/>
      <c r="AD132" s="1104"/>
      <c r="AE132" s="1105"/>
      <c r="AF132" s="1106">
        <v>12.60594613</v>
      </c>
      <c r="AG132" s="1104"/>
      <c r="AH132" s="1104"/>
      <c r="AI132" s="1104"/>
      <c r="AJ132" s="1105"/>
      <c r="AK132" s="1106">
        <v>11.89321487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14.2</v>
      </c>
      <c r="AB133" s="1111"/>
      <c r="AC133" s="1111"/>
      <c r="AD133" s="1111"/>
      <c r="AE133" s="1112"/>
      <c r="AF133" s="1110">
        <v>13.5</v>
      </c>
      <c r="AG133" s="1111"/>
      <c r="AH133" s="1111"/>
      <c r="AI133" s="1111"/>
      <c r="AJ133" s="1112"/>
      <c r="AK133" s="1110">
        <v>12.7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4738278</v>
      </c>
      <c r="L9" s="264">
        <v>74799</v>
      </c>
      <c r="M9" s="265">
        <v>65114</v>
      </c>
      <c r="N9" s="266">
        <v>14.9</v>
      </c>
    </row>
    <row r="10" spans="1:16">
      <c r="A10" s="248"/>
      <c r="B10" s="244"/>
      <c r="C10" s="244"/>
      <c r="D10" s="244"/>
      <c r="E10" s="244"/>
      <c r="F10" s="244"/>
      <c r="G10" s="1119" t="s">
        <v>481</v>
      </c>
      <c r="H10" s="1120"/>
      <c r="I10" s="1120"/>
      <c r="J10" s="1121"/>
      <c r="K10" s="267">
        <v>147072</v>
      </c>
      <c r="L10" s="268">
        <v>2322</v>
      </c>
      <c r="M10" s="269">
        <v>4538</v>
      </c>
      <c r="N10" s="270">
        <v>-48.8</v>
      </c>
    </row>
    <row r="11" spans="1:16" ht="13.5" customHeight="1">
      <c r="A11" s="248"/>
      <c r="B11" s="244"/>
      <c r="C11" s="244"/>
      <c r="D11" s="244"/>
      <c r="E11" s="244"/>
      <c r="F11" s="244"/>
      <c r="G11" s="1119" t="s">
        <v>482</v>
      </c>
      <c r="H11" s="1120"/>
      <c r="I11" s="1120"/>
      <c r="J11" s="1121"/>
      <c r="K11" s="267">
        <v>27478</v>
      </c>
      <c r="L11" s="268">
        <v>434</v>
      </c>
      <c r="M11" s="269">
        <v>5513</v>
      </c>
      <c r="N11" s="270">
        <v>-92.1</v>
      </c>
    </row>
    <row r="12" spans="1:16" ht="13.5" customHeight="1">
      <c r="A12" s="248"/>
      <c r="B12" s="244"/>
      <c r="C12" s="244"/>
      <c r="D12" s="244"/>
      <c r="E12" s="244"/>
      <c r="F12" s="244"/>
      <c r="G12" s="1119" t="s">
        <v>483</v>
      </c>
      <c r="H12" s="1120"/>
      <c r="I12" s="1120"/>
      <c r="J12" s="1121"/>
      <c r="K12" s="267" t="s">
        <v>484</v>
      </c>
      <c r="L12" s="268" t="s">
        <v>484</v>
      </c>
      <c r="M12" s="269">
        <v>953</v>
      </c>
      <c r="N12" s="270" t="s">
        <v>484</v>
      </c>
    </row>
    <row r="13" spans="1:16" ht="13.5" customHeight="1">
      <c r="A13" s="248"/>
      <c r="B13" s="244"/>
      <c r="C13" s="244"/>
      <c r="D13" s="244"/>
      <c r="E13" s="244"/>
      <c r="F13" s="244"/>
      <c r="G13" s="1119" t="s">
        <v>485</v>
      </c>
      <c r="H13" s="1120"/>
      <c r="I13" s="1120"/>
      <c r="J13" s="1121"/>
      <c r="K13" s="267" t="s">
        <v>484</v>
      </c>
      <c r="L13" s="268" t="s">
        <v>484</v>
      </c>
      <c r="M13" s="269">
        <v>2</v>
      </c>
      <c r="N13" s="270" t="s">
        <v>484</v>
      </c>
    </row>
    <row r="14" spans="1:16" ht="13.5" customHeight="1">
      <c r="A14" s="248"/>
      <c r="B14" s="244"/>
      <c r="C14" s="244"/>
      <c r="D14" s="244"/>
      <c r="E14" s="244"/>
      <c r="F14" s="244"/>
      <c r="G14" s="1119" t="s">
        <v>486</v>
      </c>
      <c r="H14" s="1120"/>
      <c r="I14" s="1120"/>
      <c r="J14" s="1121"/>
      <c r="K14" s="267" t="s">
        <v>484</v>
      </c>
      <c r="L14" s="268" t="s">
        <v>484</v>
      </c>
      <c r="M14" s="269">
        <v>2887</v>
      </c>
      <c r="N14" s="270" t="s">
        <v>484</v>
      </c>
    </row>
    <row r="15" spans="1:16" ht="13.5" customHeight="1">
      <c r="A15" s="248"/>
      <c r="B15" s="244"/>
      <c r="C15" s="244"/>
      <c r="D15" s="244"/>
      <c r="E15" s="244"/>
      <c r="F15" s="244"/>
      <c r="G15" s="1119" t="s">
        <v>487</v>
      </c>
      <c r="H15" s="1120"/>
      <c r="I15" s="1120"/>
      <c r="J15" s="1121"/>
      <c r="K15" s="267">
        <v>131054</v>
      </c>
      <c r="L15" s="268">
        <v>2069</v>
      </c>
      <c r="M15" s="269">
        <v>1642</v>
      </c>
      <c r="N15" s="270">
        <v>26</v>
      </c>
    </row>
    <row r="16" spans="1:16">
      <c r="A16" s="248"/>
      <c r="B16" s="244"/>
      <c r="C16" s="244"/>
      <c r="D16" s="244"/>
      <c r="E16" s="244"/>
      <c r="F16" s="244"/>
      <c r="G16" s="1122" t="s">
        <v>488</v>
      </c>
      <c r="H16" s="1123"/>
      <c r="I16" s="1123"/>
      <c r="J16" s="1124"/>
      <c r="K16" s="268">
        <v>-456486</v>
      </c>
      <c r="L16" s="268">
        <v>-7206</v>
      </c>
      <c r="M16" s="269">
        <v>-6965</v>
      </c>
      <c r="N16" s="270">
        <v>3.5</v>
      </c>
    </row>
    <row r="17" spans="1:16">
      <c r="A17" s="248"/>
      <c r="B17" s="244"/>
      <c r="C17" s="244"/>
      <c r="D17" s="244"/>
      <c r="E17" s="244"/>
      <c r="F17" s="244"/>
      <c r="G17" s="1122" t="s">
        <v>169</v>
      </c>
      <c r="H17" s="1123"/>
      <c r="I17" s="1123"/>
      <c r="J17" s="1124"/>
      <c r="K17" s="268">
        <v>4587396</v>
      </c>
      <c r="L17" s="268">
        <v>72417</v>
      </c>
      <c r="M17" s="269">
        <v>73685</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8.07</v>
      </c>
      <c r="L21" s="281">
        <v>7.13</v>
      </c>
      <c r="M21" s="282">
        <v>0.94</v>
      </c>
      <c r="N21" s="249"/>
      <c r="O21" s="283"/>
      <c r="P21" s="279"/>
    </row>
    <row r="22" spans="1:16" s="284" customFormat="1">
      <c r="A22" s="279"/>
      <c r="B22" s="249"/>
      <c r="C22" s="249"/>
      <c r="D22" s="249"/>
      <c r="E22" s="249"/>
      <c r="F22" s="249"/>
      <c r="G22" s="1114" t="s">
        <v>494</v>
      </c>
      <c r="H22" s="1115"/>
      <c r="I22" s="1115"/>
      <c r="J22" s="1116"/>
      <c r="K22" s="285">
        <v>100.2</v>
      </c>
      <c r="L22" s="286">
        <v>98.1</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3836158</v>
      </c>
      <c r="L32" s="294">
        <v>60558</v>
      </c>
      <c r="M32" s="295">
        <v>43359</v>
      </c>
      <c r="N32" s="296">
        <v>39.700000000000003</v>
      </c>
    </row>
    <row r="33" spans="1:16" ht="13.5" customHeight="1">
      <c r="A33" s="248"/>
      <c r="B33" s="244"/>
      <c r="C33" s="244"/>
      <c r="D33" s="244"/>
      <c r="E33" s="244"/>
      <c r="F33" s="244"/>
      <c r="G33" s="1130" t="s">
        <v>498</v>
      </c>
      <c r="H33" s="1131"/>
      <c r="I33" s="1131"/>
      <c r="J33" s="1132"/>
      <c r="K33" s="294" t="s">
        <v>484</v>
      </c>
      <c r="L33" s="294" t="s">
        <v>484</v>
      </c>
      <c r="M33" s="295">
        <v>0</v>
      </c>
      <c r="N33" s="296" t="s">
        <v>484</v>
      </c>
    </row>
    <row r="34" spans="1:16" ht="27" customHeight="1">
      <c r="A34" s="248"/>
      <c r="B34" s="244"/>
      <c r="C34" s="244"/>
      <c r="D34" s="244"/>
      <c r="E34" s="244"/>
      <c r="F34" s="244"/>
      <c r="G34" s="1130" t="s">
        <v>499</v>
      </c>
      <c r="H34" s="1131"/>
      <c r="I34" s="1131"/>
      <c r="J34" s="1132"/>
      <c r="K34" s="294" t="s">
        <v>484</v>
      </c>
      <c r="L34" s="294" t="s">
        <v>484</v>
      </c>
      <c r="M34" s="295">
        <v>39</v>
      </c>
      <c r="N34" s="296" t="s">
        <v>484</v>
      </c>
    </row>
    <row r="35" spans="1:16" ht="27" customHeight="1">
      <c r="A35" s="248"/>
      <c r="B35" s="244"/>
      <c r="C35" s="244"/>
      <c r="D35" s="244"/>
      <c r="E35" s="244"/>
      <c r="F35" s="244"/>
      <c r="G35" s="1130" t="s">
        <v>500</v>
      </c>
      <c r="H35" s="1131"/>
      <c r="I35" s="1131"/>
      <c r="J35" s="1132"/>
      <c r="K35" s="294">
        <v>700488</v>
      </c>
      <c r="L35" s="294">
        <v>11058</v>
      </c>
      <c r="M35" s="295">
        <v>11806</v>
      </c>
      <c r="N35" s="296">
        <v>-6.3</v>
      </c>
    </row>
    <row r="36" spans="1:16" ht="27" customHeight="1">
      <c r="A36" s="248"/>
      <c r="B36" s="244"/>
      <c r="C36" s="244"/>
      <c r="D36" s="244"/>
      <c r="E36" s="244"/>
      <c r="F36" s="244"/>
      <c r="G36" s="1130" t="s">
        <v>501</v>
      </c>
      <c r="H36" s="1131"/>
      <c r="I36" s="1131"/>
      <c r="J36" s="1132"/>
      <c r="K36" s="294">
        <v>33325</v>
      </c>
      <c r="L36" s="294">
        <v>526</v>
      </c>
      <c r="M36" s="295">
        <v>1910</v>
      </c>
      <c r="N36" s="296">
        <v>-72.5</v>
      </c>
    </row>
    <row r="37" spans="1:16" ht="13.5" customHeight="1">
      <c r="A37" s="248"/>
      <c r="B37" s="244"/>
      <c r="C37" s="244"/>
      <c r="D37" s="244"/>
      <c r="E37" s="244"/>
      <c r="F37" s="244"/>
      <c r="G37" s="1130" t="s">
        <v>502</v>
      </c>
      <c r="H37" s="1131"/>
      <c r="I37" s="1131"/>
      <c r="J37" s="1132"/>
      <c r="K37" s="294" t="s">
        <v>484</v>
      </c>
      <c r="L37" s="294" t="s">
        <v>484</v>
      </c>
      <c r="M37" s="295">
        <v>1129</v>
      </c>
      <c r="N37" s="296" t="s">
        <v>484</v>
      </c>
    </row>
    <row r="38" spans="1:16" ht="27" customHeight="1">
      <c r="A38" s="248"/>
      <c r="B38" s="244"/>
      <c r="C38" s="244"/>
      <c r="D38" s="244"/>
      <c r="E38" s="244"/>
      <c r="F38" s="244"/>
      <c r="G38" s="1133" t="s">
        <v>503</v>
      </c>
      <c r="H38" s="1134"/>
      <c r="I38" s="1134"/>
      <c r="J38" s="1135"/>
      <c r="K38" s="297" t="s">
        <v>484</v>
      </c>
      <c r="L38" s="297" t="s">
        <v>484</v>
      </c>
      <c r="M38" s="298">
        <v>5</v>
      </c>
      <c r="N38" s="299" t="s">
        <v>484</v>
      </c>
      <c r="O38" s="293"/>
    </row>
    <row r="39" spans="1:16">
      <c r="A39" s="248"/>
      <c r="B39" s="244"/>
      <c r="C39" s="244"/>
      <c r="D39" s="244"/>
      <c r="E39" s="244"/>
      <c r="F39" s="244"/>
      <c r="G39" s="1133" t="s">
        <v>504</v>
      </c>
      <c r="H39" s="1134"/>
      <c r="I39" s="1134"/>
      <c r="J39" s="1135"/>
      <c r="K39" s="300">
        <v>-450221</v>
      </c>
      <c r="L39" s="300">
        <v>-7107</v>
      </c>
      <c r="M39" s="301">
        <v>-5126</v>
      </c>
      <c r="N39" s="302">
        <v>38.6</v>
      </c>
      <c r="O39" s="293"/>
    </row>
    <row r="40" spans="1:16" ht="27" customHeight="1">
      <c r="A40" s="248"/>
      <c r="B40" s="244"/>
      <c r="C40" s="244"/>
      <c r="D40" s="244"/>
      <c r="E40" s="244"/>
      <c r="F40" s="244"/>
      <c r="G40" s="1130" t="s">
        <v>505</v>
      </c>
      <c r="H40" s="1131"/>
      <c r="I40" s="1131"/>
      <c r="J40" s="1132"/>
      <c r="K40" s="300">
        <v>-2603742</v>
      </c>
      <c r="L40" s="300">
        <v>-41103</v>
      </c>
      <c r="M40" s="301">
        <v>-37205</v>
      </c>
      <c r="N40" s="302">
        <v>10.5</v>
      </c>
      <c r="O40" s="293"/>
    </row>
    <row r="41" spans="1:16">
      <c r="A41" s="248"/>
      <c r="B41" s="244"/>
      <c r="C41" s="244"/>
      <c r="D41" s="244"/>
      <c r="E41" s="244"/>
      <c r="F41" s="244"/>
      <c r="G41" s="1136" t="s">
        <v>280</v>
      </c>
      <c r="H41" s="1137"/>
      <c r="I41" s="1137"/>
      <c r="J41" s="1138"/>
      <c r="K41" s="294">
        <v>1516008</v>
      </c>
      <c r="L41" s="300">
        <v>23932</v>
      </c>
      <c r="M41" s="301">
        <v>15917</v>
      </c>
      <c r="N41" s="302">
        <v>50.4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4484359</v>
      </c>
      <c r="J51" s="320">
        <v>69848</v>
      </c>
      <c r="K51" s="321">
        <v>-14</v>
      </c>
      <c r="L51" s="322">
        <v>61882</v>
      </c>
      <c r="M51" s="323">
        <v>6.7</v>
      </c>
      <c r="N51" s="324">
        <v>-20.7</v>
      </c>
    </row>
    <row r="52" spans="1:14">
      <c r="A52" s="248"/>
      <c r="B52" s="244"/>
      <c r="C52" s="244"/>
      <c r="D52" s="244"/>
      <c r="E52" s="244"/>
      <c r="F52" s="244"/>
      <c r="G52" s="325"/>
      <c r="H52" s="326" t="s">
        <v>516</v>
      </c>
      <c r="I52" s="327">
        <v>2376822</v>
      </c>
      <c r="J52" s="328">
        <v>37021</v>
      </c>
      <c r="K52" s="329">
        <v>-16.3</v>
      </c>
      <c r="L52" s="330">
        <v>32175</v>
      </c>
      <c r="M52" s="331">
        <v>0</v>
      </c>
      <c r="N52" s="332">
        <v>-16.3</v>
      </c>
    </row>
    <row r="53" spans="1:14">
      <c r="A53" s="248"/>
      <c r="B53" s="244"/>
      <c r="C53" s="244"/>
      <c r="D53" s="244"/>
      <c r="E53" s="244"/>
      <c r="F53" s="244"/>
      <c r="G53" s="310" t="s">
        <v>517</v>
      </c>
      <c r="H53" s="311"/>
      <c r="I53" s="319">
        <v>3636928</v>
      </c>
      <c r="J53" s="320">
        <v>56819</v>
      </c>
      <c r="K53" s="321">
        <v>-18.7</v>
      </c>
      <c r="L53" s="322">
        <v>47569</v>
      </c>
      <c r="M53" s="323">
        <v>-23.1</v>
      </c>
      <c r="N53" s="324">
        <v>4.4000000000000004</v>
      </c>
    </row>
    <row r="54" spans="1:14">
      <c r="A54" s="248"/>
      <c r="B54" s="244"/>
      <c r="C54" s="244"/>
      <c r="D54" s="244"/>
      <c r="E54" s="244"/>
      <c r="F54" s="244"/>
      <c r="G54" s="325"/>
      <c r="H54" s="326" t="s">
        <v>516</v>
      </c>
      <c r="I54" s="327">
        <v>1514535</v>
      </c>
      <c r="J54" s="328">
        <v>23661</v>
      </c>
      <c r="K54" s="329">
        <v>-36.1</v>
      </c>
      <c r="L54" s="330">
        <v>26255</v>
      </c>
      <c r="M54" s="331">
        <v>-18.399999999999999</v>
      </c>
      <c r="N54" s="332">
        <v>-17.7</v>
      </c>
    </row>
    <row r="55" spans="1:14">
      <c r="A55" s="248"/>
      <c r="B55" s="244"/>
      <c r="C55" s="244"/>
      <c r="D55" s="244"/>
      <c r="E55" s="244"/>
      <c r="F55" s="244"/>
      <c r="G55" s="310" t="s">
        <v>518</v>
      </c>
      <c r="H55" s="311"/>
      <c r="I55" s="319">
        <v>3609283</v>
      </c>
      <c r="J55" s="320">
        <v>56746</v>
      </c>
      <c r="K55" s="321">
        <v>-0.1</v>
      </c>
      <c r="L55" s="322">
        <v>50880</v>
      </c>
      <c r="M55" s="323">
        <v>7</v>
      </c>
      <c r="N55" s="324">
        <v>-7.1</v>
      </c>
    </row>
    <row r="56" spans="1:14">
      <c r="A56" s="248"/>
      <c r="B56" s="244"/>
      <c r="C56" s="244"/>
      <c r="D56" s="244"/>
      <c r="E56" s="244"/>
      <c r="F56" s="244"/>
      <c r="G56" s="325"/>
      <c r="H56" s="326" t="s">
        <v>516</v>
      </c>
      <c r="I56" s="327">
        <v>935687</v>
      </c>
      <c r="J56" s="328">
        <v>14711</v>
      </c>
      <c r="K56" s="329">
        <v>-37.799999999999997</v>
      </c>
      <c r="L56" s="330">
        <v>26879</v>
      </c>
      <c r="M56" s="331">
        <v>2.4</v>
      </c>
      <c r="N56" s="332">
        <v>-40.200000000000003</v>
      </c>
    </row>
    <row r="57" spans="1:14">
      <c r="A57" s="248"/>
      <c r="B57" s="244"/>
      <c r="C57" s="244"/>
      <c r="D57" s="244"/>
      <c r="E57" s="244"/>
      <c r="F57" s="244"/>
      <c r="G57" s="310" t="s">
        <v>519</v>
      </c>
      <c r="H57" s="311"/>
      <c r="I57" s="319">
        <v>5800410</v>
      </c>
      <c r="J57" s="320">
        <v>91077</v>
      </c>
      <c r="K57" s="321">
        <v>60.5</v>
      </c>
      <c r="L57" s="322">
        <v>63956</v>
      </c>
      <c r="M57" s="323">
        <v>25.7</v>
      </c>
      <c r="N57" s="324">
        <v>34.799999999999997</v>
      </c>
    </row>
    <row r="58" spans="1:14">
      <c r="A58" s="248"/>
      <c r="B58" s="244"/>
      <c r="C58" s="244"/>
      <c r="D58" s="244"/>
      <c r="E58" s="244"/>
      <c r="F58" s="244"/>
      <c r="G58" s="325"/>
      <c r="H58" s="326" t="s">
        <v>516</v>
      </c>
      <c r="I58" s="327">
        <v>1756287</v>
      </c>
      <c r="J58" s="328">
        <v>27577</v>
      </c>
      <c r="K58" s="329">
        <v>87.5</v>
      </c>
      <c r="L58" s="330">
        <v>29239</v>
      </c>
      <c r="M58" s="331">
        <v>8.8000000000000007</v>
      </c>
      <c r="N58" s="332">
        <v>78.7</v>
      </c>
    </row>
    <row r="59" spans="1:14">
      <c r="A59" s="248"/>
      <c r="B59" s="244"/>
      <c r="C59" s="244"/>
      <c r="D59" s="244"/>
      <c r="E59" s="244"/>
      <c r="F59" s="244"/>
      <c r="G59" s="310" t="s">
        <v>520</v>
      </c>
      <c r="H59" s="311"/>
      <c r="I59" s="319">
        <v>6861035</v>
      </c>
      <c r="J59" s="320">
        <v>108309</v>
      </c>
      <c r="K59" s="321">
        <v>18.899999999999999</v>
      </c>
      <c r="L59" s="322">
        <v>66255</v>
      </c>
      <c r="M59" s="323">
        <v>3.6</v>
      </c>
      <c r="N59" s="324">
        <v>15.3</v>
      </c>
    </row>
    <row r="60" spans="1:14">
      <c r="A60" s="248"/>
      <c r="B60" s="244"/>
      <c r="C60" s="244"/>
      <c r="D60" s="244"/>
      <c r="E60" s="244"/>
      <c r="F60" s="244"/>
      <c r="G60" s="325"/>
      <c r="H60" s="326" t="s">
        <v>516</v>
      </c>
      <c r="I60" s="333">
        <v>1875879</v>
      </c>
      <c r="J60" s="328">
        <v>29613</v>
      </c>
      <c r="K60" s="329">
        <v>7.4</v>
      </c>
      <c r="L60" s="330">
        <v>31822</v>
      </c>
      <c r="M60" s="331">
        <v>8.8000000000000007</v>
      </c>
      <c r="N60" s="332">
        <v>-1.4</v>
      </c>
    </row>
    <row r="61" spans="1:14">
      <c r="A61" s="248"/>
      <c r="B61" s="244"/>
      <c r="C61" s="244"/>
      <c r="D61" s="244"/>
      <c r="E61" s="244"/>
      <c r="F61" s="244"/>
      <c r="G61" s="310" t="s">
        <v>521</v>
      </c>
      <c r="H61" s="334"/>
      <c r="I61" s="335">
        <v>4878403</v>
      </c>
      <c r="J61" s="336">
        <v>76560</v>
      </c>
      <c r="K61" s="337">
        <v>9.3000000000000007</v>
      </c>
      <c r="L61" s="338">
        <v>58108</v>
      </c>
      <c r="M61" s="339">
        <v>4</v>
      </c>
      <c r="N61" s="324">
        <v>5.3</v>
      </c>
    </row>
    <row r="62" spans="1:14">
      <c r="A62" s="248"/>
      <c r="B62" s="244"/>
      <c r="C62" s="244"/>
      <c r="D62" s="244"/>
      <c r="E62" s="244"/>
      <c r="F62" s="244"/>
      <c r="G62" s="325"/>
      <c r="H62" s="326" t="s">
        <v>516</v>
      </c>
      <c r="I62" s="327">
        <v>1691842</v>
      </c>
      <c r="J62" s="328">
        <v>26517</v>
      </c>
      <c r="K62" s="329">
        <v>0.9</v>
      </c>
      <c r="L62" s="330">
        <v>29274</v>
      </c>
      <c r="M62" s="331">
        <v>0.3</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10.1</v>
      </c>
      <c r="G47" s="12">
        <v>13.37</v>
      </c>
      <c r="H47" s="12">
        <v>16.22</v>
      </c>
      <c r="I47" s="12">
        <v>18.84</v>
      </c>
      <c r="J47" s="13">
        <v>21.09</v>
      </c>
    </row>
    <row r="48" spans="2:10" ht="57.75" customHeight="1">
      <c r="B48" s="14"/>
      <c r="C48" s="1141" t="s">
        <v>4</v>
      </c>
      <c r="D48" s="1141"/>
      <c r="E48" s="1142"/>
      <c r="F48" s="15">
        <v>5.81</v>
      </c>
      <c r="G48" s="16">
        <v>5.45</v>
      </c>
      <c r="H48" s="16">
        <v>5.25</v>
      </c>
      <c r="I48" s="16">
        <v>4.93</v>
      </c>
      <c r="J48" s="17">
        <v>3.06</v>
      </c>
    </row>
    <row r="49" spans="2:10" ht="57.75" customHeight="1" thickBot="1">
      <c r="B49" s="18"/>
      <c r="C49" s="1143" t="s">
        <v>5</v>
      </c>
      <c r="D49" s="1143"/>
      <c r="E49" s="1144"/>
      <c r="F49" s="19">
        <v>0.05</v>
      </c>
      <c r="G49" s="20" t="s">
        <v>528</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532</v>
      </c>
      <c r="D34" s="1151"/>
      <c r="E34" s="1152"/>
      <c r="F34" s="32">
        <v>5.83</v>
      </c>
      <c r="G34" s="33">
        <v>6.22</v>
      </c>
      <c r="H34" s="33">
        <v>7.21</v>
      </c>
      <c r="I34" s="33">
        <v>7.72</v>
      </c>
      <c r="J34" s="34">
        <v>8.18</v>
      </c>
      <c r="K34" s="22"/>
      <c r="L34" s="22"/>
      <c r="M34" s="22"/>
      <c r="N34" s="22"/>
      <c r="O34" s="22"/>
      <c r="P34" s="22"/>
    </row>
    <row r="35" spans="1:16" ht="39" customHeight="1">
      <c r="A35" s="22"/>
      <c r="B35" s="35"/>
      <c r="C35" s="1145" t="s">
        <v>533</v>
      </c>
      <c r="D35" s="1146"/>
      <c r="E35" s="1147"/>
      <c r="F35" s="36">
        <v>5.7</v>
      </c>
      <c r="G35" s="37">
        <v>5.28</v>
      </c>
      <c r="H35" s="37">
        <v>5.21</v>
      </c>
      <c r="I35" s="37">
        <v>4.76</v>
      </c>
      <c r="J35" s="38">
        <v>2.92</v>
      </c>
      <c r="K35" s="22"/>
      <c r="L35" s="22"/>
      <c r="M35" s="22"/>
      <c r="N35" s="22"/>
      <c r="O35" s="22"/>
      <c r="P35" s="22"/>
    </row>
    <row r="36" spans="1:16" ht="39" customHeight="1">
      <c r="A36" s="22"/>
      <c r="B36" s="35"/>
      <c r="C36" s="1145" t="s">
        <v>534</v>
      </c>
      <c r="D36" s="1146"/>
      <c r="E36" s="1147"/>
      <c r="F36" s="36">
        <v>0.66</v>
      </c>
      <c r="G36" s="37">
        <v>0.81</v>
      </c>
      <c r="H36" s="37">
        <v>0.95</v>
      </c>
      <c r="I36" s="37">
        <v>1.19</v>
      </c>
      <c r="J36" s="38">
        <v>1.87</v>
      </c>
      <c r="K36" s="22"/>
      <c r="L36" s="22"/>
      <c r="M36" s="22"/>
      <c r="N36" s="22"/>
      <c r="O36" s="22"/>
      <c r="P36" s="22"/>
    </row>
    <row r="37" spans="1:16" ht="39" customHeight="1">
      <c r="A37" s="22"/>
      <c r="B37" s="35"/>
      <c r="C37" s="1145" t="s">
        <v>535</v>
      </c>
      <c r="D37" s="1146"/>
      <c r="E37" s="1147"/>
      <c r="F37" s="36">
        <v>0.97</v>
      </c>
      <c r="G37" s="37">
        <v>1.06</v>
      </c>
      <c r="H37" s="37">
        <v>1.1299999999999999</v>
      </c>
      <c r="I37" s="37">
        <v>1.28</v>
      </c>
      <c r="J37" s="38">
        <v>1.1399999999999999</v>
      </c>
      <c r="K37" s="22"/>
      <c r="L37" s="22"/>
      <c r="M37" s="22"/>
      <c r="N37" s="22"/>
      <c r="O37" s="22"/>
      <c r="P37" s="22"/>
    </row>
    <row r="38" spans="1:16" ht="39" customHeight="1">
      <c r="A38" s="22"/>
      <c r="B38" s="35"/>
      <c r="C38" s="1145" t="s">
        <v>536</v>
      </c>
      <c r="D38" s="1146"/>
      <c r="E38" s="1147"/>
      <c r="F38" s="36" t="s">
        <v>484</v>
      </c>
      <c r="G38" s="37" t="s">
        <v>484</v>
      </c>
      <c r="H38" s="37" t="s">
        <v>484</v>
      </c>
      <c r="I38" s="37" t="s">
        <v>484</v>
      </c>
      <c r="J38" s="38">
        <v>0.81</v>
      </c>
      <c r="K38" s="22"/>
      <c r="L38" s="22"/>
      <c r="M38" s="22"/>
      <c r="N38" s="22"/>
      <c r="O38" s="22"/>
      <c r="P38" s="22"/>
    </row>
    <row r="39" spans="1:16" ht="39" customHeight="1">
      <c r="A39" s="22"/>
      <c r="B39" s="35"/>
      <c r="C39" s="1145" t="s">
        <v>537</v>
      </c>
      <c r="D39" s="1146"/>
      <c r="E39" s="1147"/>
      <c r="F39" s="36">
        <v>0.31</v>
      </c>
      <c r="G39" s="37">
        <v>0.35</v>
      </c>
      <c r="H39" s="37">
        <v>0.31</v>
      </c>
      <c r="I39" s="37">
        <v>0.35</v>
      </c>
      <c r="J39" s="38">
        <v>0.36</v>
      </c>
      <c r="K39" s="22"/>
      <c r="L39" s="22"/>
      <c r="M39" s="22"/>
      <c r="N39" s="22"/>
      <c r="O39" s="22"/>
      <c r="P39" s="22"/>
    </row>
    <row r="40" spans="1:16" ht="39" customHeight="1">
      <c r="A40" s="22"/>
      <c r="B40" s="35"/>
      <c r="C40" s="1145" t="s">
        <v>538</v>
      </c>
      <c r="D40" s="1146"/>
      <c r="E40" s="1147"/>
      <c r="F40" s="36">
        <v>0.25</v>
      </c>
      <c r="G40" s="37">
        <v>0.01</v>
      </c>
      <c r="H40" s="37">
        <v>0.3</v>
      </c>
      <c r="I40" s="37">
        <v>0.42</v>
      </c>
      <c r="J40" s="38">
        <v>0.34</v>
      </c>
      <c r="K40" s="22"/>
      <c r="L40" s="22"/>
      <c r="M40" s="22"/>
      <c r="N40" s="22"/>
      <c r="O40" s="22"/>
      <c r="P40" s="22"/>
    </row>
    <row r="41" spans="1:16" ht="39" customHeight="1">
      <c r="A41" s="22"/>
      <c r="B41" s="35"/>
      <c r="C41" s="1145" t="s">
        <v>539</v>
      </c>
      <c r="D41" s="1146"/>
      <c r="E41" s="1147"/>
      <c r="F41" s="36">
        <v>0.06</v>
      </c>
      <c r="G41" s="37">
        <v>0.08</v>
      </c>
      <c r="H41" s="37">
        <v>0</v>
      </c>
      <c r="I41" s="37">
        <v>0.09</v>
      </c>
      <c r="J41" s="38">
        <v>0.06</v>
      </c>
      <c r="K41" s="22"/>
      <c r="L41" s="22"/>
      <c r="M41" s="22"/>
      <c r="N41" s="22"/>
      <c r="O41" s="22"/>
      <c r="P41" s="22"/>
    </row>
    <row r="42" spans="1:16" ht="39" customHeight="1">
      <c r="A42" s="22"/>
      <c r="B42" s="39"/>
      <c r="C42" s="1145" t="s">
        <v>540</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541</v>
      </c>
      <c r="D43" s="1149"/>
      <c r="E43" s="1150"/>
      <c r="F43" s="41">
        <v>0.18</v>
      </c>
      <c r="G43" s="42">
        <v>0.19</v>
      </c>
      <c r="H43" s="42">
        <v>0.15</v>
      </c>
      <c r="I43" s="42">
        <v>0.3</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3850</v>
      </c>
      <c r="L45" s="60">
        <v>4056</v>
      </c>
      <c r="M45" s="60">
        <v>4130</v>
      </c>
      <c r="N45" s="60">
        <v>4005</v>
      </c>
      <c r="O45" s="61">
        <v>3836</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700</v>
      </c>
      <c r="L48" s="64">
        <v>697</v>
      </c>
      <c r="M48" s="64">
        <v>679</v>
      </c>
      <c r="N48" s="64">
        <v>682</v>
      </c>
      <c r="O48" s="65">
        <v>700</v>
      </c>
      <c r="P48" s="48"/>
      <c r="Q48" s="48"/>
      <c r="R48" s="48"/>
      <c r="S48" s="48"/>
      <c r="T48" s="48"/>
      <c r="U48" s="48"/>
    </row>
    <row r="49" spans="1:21" ht="30.75" customHeight="1">
      <c r="A49" s="48"/>
      <c r="B49" s="1163"/>
      <c r="C49" s="1164"/>
      <c r="D49" s="62"/>
      <c r="E49" s="1155" t="s">
        <v>16</v>
      </c>
      <c r="F49" s="1155"/>
      <c r="G49" s="1155"/>
      <c r="H49" s="1155"/>
      <c r="I49" s="1155"/>
      <c r="J49" s="1156"/>
      <c r="K49" s="63">
        <v>183</v>
      </c>
      <c r="L49" s="64">
        <v>116</v>
      </c>
      <c r="M49" s="64">
        <v>27</v>
      </c>
      <c r="N49" s="64">
        <v>30</v>
      </c>
      <c r="O49" s="65">
        <v>33</v>
      </c>
      <c r="P49" s="48"/>
      <c r="Q49" s="48"/>
      <c r="R49" s="48"/>
      <c r="S49" s="48"/>
      <c r="T49" s="48"/>
      <c r="U49" s="48"/>
    </row>
    <row r="50" spans="1:21" ht="30.75" customHeight="1">
      <c r="A50" s="48"/>
      <c r="B50" s="1163"/>
      <c r="C50" s="1164"/>
      <c r="D50" s="62"/>
      <c r="E50" s="1155" t="s">
        <v>17</v>
      </c>
      <c r="F50" s="1155"/>
      <c r="G50" s="1155"/>
      <c r="H50" s="1155"/>
      <c r="I50" s="1155"/>
      <c r="J50" s="1156"/>
      <c r="K50" s="63">
        <v>7</v>
      </c>
      <c r="L50" s="64">
        <v>5</v>
      </c>
      <c r="M50" s="64">
        <v>1</v>
      </c>
      <c r="N50" s="64" t="s">
        <v>484</v>
      </c>
      <c r="O50" s="65" t="s">
        <v>484</v>
      </c>
      <c r="P50" s="48"/>
      <c r="Q50" s="48"/>
      <c r="R50" s="48"/>
      <c r="S50" s="48"/>
      <c r="T50" s="48"/>
      <c r="U50" s="48"/>
    </row>
    <row r="51" spans="1:21" ht="30.75" customHeight="1">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2819</v>
      </c>
      <c r="L52" s="64">
        <v>2992</v>
      </c>
      <c r="M52" s="64">
        <v>3069</v>
      </c>
      <c r="N52" s="64">
        <v>3073</v>
      </c>
      <c r="O52" s="65">
        <v>3054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1921</v>
      </c>
      <c r="L53" s="69">
        <v>1882</v>
      </c>
      <c r="M53" s="69">
        <v>1768</v>
      </c>
      <c r="N53" s="69">
        <v>1644</v>
      </c>
      <c r="O53" s="70">
        <v>1515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2016-04-28T00:53:55Z</cp:lastPrinted>
  <dcterms:created xsi:type="dcterms:W3CDTF">2016-02-15T02:24:53Z</dcterms:created>
  <dcterms:modified xsi:type="dcterms:W3CDTF">2016-04-28T00:55:42Z</dcterms:modified>
  <cp:category/>
</cp:coreProperties>
</file>