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<sst xmlns="http://schemas.openxmlformats.org/spreadsheetml/2006/main" count="217" uniqueCount="107">
  <si>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</si>
  <si>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</si>
  <si>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</si>
  <si>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</si>
  <si>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</si>
  <si>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</si>
  <si>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</si>
  <si>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</si>
  <si>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</si>
  <si>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</si>
  <si>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</si>
  <si>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</si>
  <si>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</si>
  <si>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</si>
  <si>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</si>
  <si>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</si>
  <si>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</si>
  <si>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</si>
  <si>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</si>
  <si>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</si>
  <si>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</si>
  <si>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</si>
  <si>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</si>
  <si>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</si>
  <si>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</si>
  <si>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</si>
  <si>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</si>
  <si>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</si>
  <si>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</si>
  <si>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</si>
  <si>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</si>
  <si>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</si>
  <si>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</si>
  <si>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</si>
  <si>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</si>
  <si>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</si>
  <si>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</si>
  <si>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</si>
  <si>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</si>
  <si>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</si>
  <si>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</si>
  <si>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</si>
  <si>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</si>
  <si>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</si>
  <si>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</si>
  <si>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</si>
  <si>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</si>
  <si>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</si>
  <si>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</si>
  <si>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</si>
  <si>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</si>
  <si>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</si>
  <si>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</si>
  <si>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</si>
  <si>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</si>
  <si>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</si>
  <si>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</si>
  <si>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</si>
  <si>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</si>
  <si>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</si>
  <si>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</si>
  <si>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</si>
  <si>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</si>
  <si>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</si>
  <si>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</si>
  <si>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</si>
  <si>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</si>
  <si>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</si>
  <si>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</si>
  <si>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</si>
  <si>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</si>
  <si>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</si>
  <si>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</si>
  <si>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</si>
  <si>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</si>
  <si>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</si>
  <si>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</si>
  <si>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</si>
  <si>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</si>
  <si>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</si>
  <si>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</si>
  <si>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</si>
  <si>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</si>
  <si>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</si>
  <si>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</si>
  <si>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</si>
  <si>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</si>
  <si>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</si>
  <si>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</si>
  <si>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</si>
  <si>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</si>
  <si>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</si>
  <si>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</si>
  <si>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宮崎市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</si>
  <si>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</si>
  <si>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</si>
  <si>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</si>
  <si>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</si>
  <si>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</si>
  <si>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</si>
  <si>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</si>
  <si>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</si>
  <si>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</si>
  <si>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</si>
  <si>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「有形固定資産減価償却率」は、老朽化した施設の更新や耐震化等を進めているため、類似団体平均や全国平均よりも低くなっています。
　「管路経年化率」は、全国平均よりは高いものの、類似団体平均より低い状況であり、「管路更新率」が低いため、今後も「管路経年化率」は悪化していくと見込まれます。
</t>
    <rPh sb="66" eb="68">
      <t>カンロ</t>
    </rPh>
    <rPh sb="68" eb="71">
      <t>ケイネンカ</t>
    </rPh>
    <rPh sb="71" eb="72">
      <t>リツ</t>
    </rPh>
    <rPh sb="96" eb="97">
      <t>ヒク</t>
    </rPh>
    <rPh sb="98" eb="100">
      <t>ジョウキョウ</t>
    </rPh>
    <rPh sb="105" eb="107">
      <t>カンロ</t>
    </rPh>
    <rPh sb="107" eb="109">
      <t>コウシン</t>
    </rPh>
    <rPh sb="109" eb="110">
      <t>リツ</t>
    </rPh>
    <rPh sb="112" eb="113">
      <t>ヒク</t>
    </rPh>
    <rPh sb="117" eb="119">
      <t>コンゴ</t>
    </rPh>
    <rPh sb="121" eb="123">
      <t>カンロ</t>
    </rPh>
    <rPh sb="123" eb="126">
      <t>ケイネンカ</t>
    </rPh>
    <rPh sb="126" eb="127">
      <t>リツ</t>
    </rPh>
    <rPh sb="129" eb="131">
      <t>アッカ</t>
    </rPh>
    <rPh sb="136" eb="138">
      <t>ミコ</t>
    </rPh>
    <phoneticPr fontId="4"/>
  </si>
  <si>
    <r>
      <t xml:space="preserve">●経営の健全性について
　「経常収支比率」は100％以上を維持し、累積欠損もなく、「流動比率」も年次により上下するものの200％以上で、支払能力も十分な水準にあります。
　一方、「料金回収率」が100％を下回っているため、現状としては、給水に係る費用を料金で賄えていません。
　また、老朽化した施設の更新や耐震化に係る費用の財源を企業債に依存しているため、「企業債残高対給水収益比率」は、類似団体平均や全国平均よりも大幅に高くなっております。
　これらのことから、早期に料金水準の見直しが必要な状況であります。
●効率性について
　「給水原価」は、類似団体平均や全国平均よりも低く、「施設利用率」は類似団体平均や全国平均より高いことから、費用と施設の効率性は高いと考えます。
　「有収率」については、全国平均よりも高いものの、類似団体平均よりも若干低いことから、今後もさらに充実した維持管理を実施し、供給した配水量の効率性を高める必要があります。
</t>
    </r>
    <r>
      <rPr>
        <sz val="10"/>
        <color theme="1"/>
        <rFont val="ＭＳ ゴシック"/>
        <family val="3"/>
        <charset val="128"/>
      </rPr>
      <t>　注）「経常収支比率」、「流動比率」、「料金回収率」、「給水原価」のH26年度の数値については、会計制度見直しによる影響も含まれております。</t>
    </r>
    <r>
      <rPr>
        <sz val="11"/>
        <color theme="1"/>
        <rFont val="ＭＳ ゴシック"/>
        <family val="3"/>
        <charset val="128"/>
      </rPr>
      <t xml:space="preserve">
　</t>
    </r>
    <rPh sb="29" eb="31">
      <t>イジ</t>
    </rPh>
    <rPh sb="42" eb="44">
      <t>リュウドウ</t>
    </rPh>
    <rPh sb="44" eb="46">
      <t>ヒリツ</t>
    </rPh>
    <rPh sb="48" eb="50">
      <t>ネンジ</t>
    </rPh>
    <rPh sb="53" eb="55">
      <t>ジョウゲ</t>
    </rPh>
    <rPh sb="64" eb="66">
      <t>イジョウ</t>
    </rPh>
    <rPh sb="86" eb="88">
      <t>イッポウ</t>
    </rPh>
    <rPh sb="111" eb="113">
      <t>ゲンジョウ</t>
    </rPh>
    <rPh sb="142" eb="145">
      <t>ロウキュウカ</t>
    </rPh>
    <rPh sb="147" eb="149">
      <t>シセツ</t>
    </rPh>
    <rPh sb="150" eb="152">
      <t>コウシン</t>
    </rPh>
    <rPh sb="153" eb="156">
      <t>タイシンカ</t>
    </rPh>
    <rPh sb="157" eb="158">
      <t>カカ</t>
    </rPh>
    <rPh sb="159" eb="161">
      <t>ヒヨウ</t>
    </rPh>
    <rPh sb="162" eb="164">
      <t>ザイゲン</t>
    </rPh>
    <rPh sb="165" eb="167">
      <t>キギョウ</t>
    </rPh>
    <rPh sb="167" eb="168">
      <t>サイ</t>
    </rPh>
    <rPh sb="169" eb="171">
      <t>イゾン</t>
    </rPh>
    <rPh sb="208" eb="210">
      <t>オオハバ</t>
    </rPh>
    <rPh sb="232" eb="234">
      <t>ソウキ</t>
    </rPh>
    <rPh sb="235" eb="237">
      <t>リョウキン</t>
    </rPh>
    <rPh sb="237" eb="239">
      <t>スイジュン</t>
    </rPh>
    <rPh sb="240" eb="242">
      <t>ミナオ</t>
    </rPh>
    <rPh sb="244" eb="246">
      <t>ヒツヨウ</t>
    </rPh>
    <rPh sb="247" eb="249">
      <t>ジョウキョウ</t>
    </rPh>
    <rPh sb="258" eb="261">
      <t>コウリツセイ</t>
    </rPh>
    <rPh sb="268" eb="270">
      <t>キュウスイ</t>
    </rPh>
    <rPh sb="270" eb="272">
      <t>ゲンカ</t>
    </rPh>
    <rPh sb="275" eb="277">
      <t>ルイジ</t>
    </rPh>
    <rPh sb="277" eb="279">
      <t>ダンタイ</t>
    </rPh>
    <rPh sb="279" eb="281">
      <t>ヘイキン</t>
    </rPh>
    <rPh sb="282" eb="284">
      <t>ゼンコク</t>
    </rPh>
    <rPh sb="284" eb="286">
      <t>ヘイキン</t>
    </rPh>
    <rPh sb="289" eb="290">
      <t>ヒク</t>
    </rPh>
    <rPh sb="293" eb="295">
      <t>シセツ</t>
    </rPh>
    <rPh sb="295" eb="297">
      <t>リヨウ</t>
    </rPh>
    <rPh sb="297" eb="298">
      <t>リツ</t>
    </rPh>
    <rPh sb="313" eb="314">
      <t>タカ</t>
    </rPh>
    <rPh sb="320" eb="322">
      <t>ヒヨウ</t>
    </rPh>
    <rPh sb="323" eb="325">
      <t>シセツ</t>
    </rPh>
    <rPh sb="333" eb="334">
      <t>カンガ</t>
    </rPh>
    <rPh sb="341" eb="343">
      <t>ユウシュウ</t>
    </rPh>
    <rPh sb="343" eb="344">
      <t>リツ</t>
    </rPh>
    <rPh sb="351" eb="353">
      <t>ゼンコク</t>
    </rPh>
    <rPh sb="353" eb="355">
      <t>ヘイキン</t>
    </rPh>
    <rPh sb="358" eb="359">
      <t>タカ</t>
    </rPh>
    <rPh sb="364" eb="366">
      <t>ルイジ</t>
    </rPh>
    <rPh sb="366" eb="368">
      <t>ダンタイ</t>
    </rPh>
    <rPh sb="368" eb="370">
      <t>ヘイキン</t>
    </rPh>
    <rPh sb="373" eb="375">
      <t>ジャッカン</t>
    </rPh>
    <rPh sb="375" eb="376">
      <t>ヒク</t>
    </rPh>
    <rPh sb="428" eb="429">
      <t>チュウ</t>
    </rPh>
    <rPh sb="440" eb="442">
      <t>リュウドウ</t>
    </rPh>
    <rPh sb="442" eb="444">
      <t>ヒリツ</t>
    </rPh>
    <rPh sb="447" eb="449">
      <t>リョウキン</t>
    </rPh>
    <rPh sb="449" eb="451">
      <t>カイシュウ</t>
    </rPh>
    <rPh sb="451" eb="452">
      <t>リツ</t>
    </rPh>
    <rPh sb="455" eb="457">
      <t>キュウスイ</t>
    </rPh>
    <rPh sb="457" eb="459">
      <t>ゲンカ</t>
    </rPh>
    <rPh sb="475" eb="477">
      <t>カイケイ</t>
    </rPh>
    <rPh sb="477" eb="479">
      <t>セイド</t>
    </rPh>
    <rPh sb="479" eb="481">
      <t>ミナオ</t>
    </rPh>
    <rPh sb="485" eb="487">
      <t>エイキョウ</t>
    </rPh>
    <rPh sb="488" eb="489">
      <t>フク</t>
    </rPh>
    <phoneticPr fontId="4"/>
  </si>
  <si>
    <r>
      <t>　料金水準が</t>
    </r>
    <r>
      <rPr>
        <sz val="11"/>
        <rFont val="ＭＳ ゴシック"/>
        <family val="3"/>
        <charset val="128"/>
      </rPr>
      <t>類似団体平均や全国平均より</t>
    </r>
    <r>
      <rPr>
        <sz val="11"/>
        <color theme="1"/>
        <rFont val="ＭＳ ゴシック"/>
        <family val="3"/>
        <charset val="128"/>
      </rPr>
      <t xml:space="preserve">低く、投資の財源として借金への依存度が高いことから、経営の健全性や施設の健全性を図るためには、早期に料金水準の見直しが必要な状況であると考えられます。
　また、施設の更新にあたっては、限りある財源を有効に活用するため、重要度・緊急性等を考慮のうえ優先度の高いものから実施していく必要があります。
【参考】
　このような状況であることから、以前より検討を進めておりました料金水準の見直しについては、H27年12月議会において、H28年10月より水道料金を改定することが決定しております。
</t>
    </r>
    <rPh sb="1" eb="3">
      <t>リョウキン</t>
    </rPh>
    <rPh sb="3" eb="5">
      <t>スイジュン</t>
    </rPh>
    <rPh sb="6" eb="8">
      <t>ルイジ</t>
    </rPh>
    <rPh sb="8" eb="10">
      <t>ダンタイ</t>
    </rPh>
    <rPh sb="10" eb="12">
      <t>ヘイキン</t>
    </rPh>
    <rPh sb="13" eb="15">
      <t>ゼンコク</t>
    </rPh>
    <rPh sb="15" eb="17">
      <t>ヘイキン</t>
    </rPh>
    <rPh sb="19" eb="20">
      <t>ヒク</t>
    </rPh>
    <rPh sb="22" eb="24">
      <t>トウシ</t>
    </rPh>
    <rPh sb="25" eb="27">
      <t>ザイゲン</t>
    </rPh>
    <rPh sb="30" eb="32">
      <t>シャッキン</t>
    </rPh>
    <rPh sb="34" eb="37">
      <t>イゾンド</t>
    </rPh>
    <rPh sb="38" eb="39">
      <t>タカ</t>
    </rPh>
    <rPh sb="45" eb="47">
      <t>ケイエイ</t>
    </rPh>
    <rPh sb="48" eb="51">
      <t>ケンゼンセイ</t>
    </rPh>
    <rPh sb="52" eb="54">
      <t>シセツ</t>
    </rPh>
    <rPh sb="55" eb="58">
      <t>ケンゼンセイ</t>
    </rPh>
    <rPh sb="59" eb="60">
      <t>ハカ</t>
    </rPh>
    <rPh sb="66" eb="68">
      <t>ソウキ</t>
    </rPh>
    <rPh sb="69" eb="71">
      <t>リョウキン</t>
    </rPh>
    <rPh sb="71" eb="73">
      <t>スイジュン</t>
    </rPh>
    <rPh sb="74" eb="76">
      <t>ミナオ</t>
    </rPh>
    <rPh sb="78" eb="80">
      <t>ヒツヨウ</t>
    </rPh>
    <rPh sb="81" eb="83">
      <t>ジョウキョウ</t>
    </rPh>
    <rPh sb="87" eb="88">
      <t>カンガ</t>
    </rPh>
    <rPh sb="111" eb="112">
      <t>カギ</t>
    </rPh>
    <rPh sb="115" eb="117">
      <t>ザイゲン</t>
    </rPh>
    <rPh sb="118" eb="120">
      <t>ユウコウ</t>
    </rPh>
    <rPh sb="121" eb="123">
      <t>カツヨウ</t>
    </rPh>
    <rPh sb="158" eb="160">
      <t>ヒツヨウ</t>
    </rPh>
    <rPh sb="169" eb="171">
      <t>サンコウ</t>
    </rPh>
    <rPh sb="179" eb="181">
      <t>ジョウキョウ</t>
    </rPh>
    <rPh sb="189" eb="191">
      <t>イゼン</t>
    </rPh>
    <rPh sb="204" eb="206">
      <t>リョウキン</t>
    </rPh>
    <rPh sb="206" eb="208">
      <t>スイジュン</t>
    </rPh>
    <rPh sb="209" eb="211">
      <t>ミナオ</t>
    </rPh>
    <rPh sb="221" eb="222">
      <t>ネン</t>
    </rPh>
    <rPh sb="224" eb="225">
      <t>ガツ</t>
    </rPh>
    <rPh sb="225" eb="227">
      <t>ギカイ</t>
    </rPh>
    <rPh sb="241" eb="243">
      <t>スイドウ</t>
    </rPh>
    <rPh sb="243" eb="245">
      <t>リョウキン</t>
    </rPh>
    <rPh sb="253" eb="255">
      <t>ケッテイ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</si>
</sst>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0.52</c:v>
                </c:pt>
                <c:pt idx="1">
                  <c:v>0.51</c:v>
                </c:pt>
                <c:pt idx="2">
                  <c:v>0.55000000000000004</c:v>
                </c:pt>
                <c:pt idx="3">
                  <c:v>0.74</c:v>
                </c:pt>
                <c:pt idx="4">
                  <c:v>0.7</c:v>
                </c:pt>
              </c:numCache>
            </c:numRef>
          </c:val>
        </c:ser>
        <c:dLbls>
          <c:showLegendKey val="0"/>
          <c:showVal val="0"/>
          <c:showCatName val="0"/>
          <c:showSerName val="0"/>
          <c:showPercent val="0"/>
          <c:showBubbleSize val="0"/>
        </c:dLbls>
        <c:gapWidth val="150"/>
        <c:axId val="180569600"/>
        <c:axId val="18057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0.74</c:v>
                </c:pt>
                <c:pt idx="3">
                  <c:v>0.76</c:v>
                </c:pt>
                <c:pt idx="4">
                  <c:v>0.69</c:v>
                </c:pt>
              </c:numCache>
            </c:numRef>
          </c:val>
          <c:smooth val="0"/>
        </c:ser>
        <c:dLbls>
          <c:showLegendKey val="0"/>
          <c:showVal val="0"/>
          <c:showCatName val="0"/>
          <c:showSerName val="0"/>
          <c:showPercent val="0"/>
          <c:showBubbleSize val="0"/>
        </c:dLbls>
        <c:marker val="1"/>
        <c:smooth val="0"/>
        <c:axId val="180569600"/>
        <c:axId val="180571520"/>
      </c:lineChart>
      <c:dateAx>
        <c:axId val="180569600"/>
        <c:scaling>
          <c:orientation val="minMax"/>
        </c:scaling>
        <c:delete val="1"/>
        <c:axPos val="b"/>
        <c:numFmt formatCode="ge" sourceLinked="1"/>
        <c:majorTickMark val="none"/>
        <c:minorTickMark val="none"/>
        <c:tickLblPos val="none"/>
        <c:crossAx val="180571520"/>
        <c:crosses val="autoZero"/>
        <c:auto val="1"/>
        <c:lblOffset val="100"/>
        <c:baseTimeUnit val="years"/>
      </c:dateAx>
      <c:valAx>
        <c:axId val="1805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67.52</c:v>
                </c:pt>
                <c:pt idx="1">
                  <c:v>66.680000000000007</c:v>
                </c:pt>
                <c:pt idx="2">
                  <c:v>65.98</c:v>
                </c:pt>
                <c:pt idx="3">
                  <c:v>71.31</c:v>
                </c:pt>
                <c:pt idx="4">
                  <c:v>69.55</c:v>
                </c:pt>
              </c:numCache>
            </c:numRef>
          </c:val>
        </c:ser>
        <c:dLbls>
          <c:showLegendKey val="0"/>
          <c:showVal val="0"/>
          <c:showCatName val="0"/>
          <c:showSerName val="0"/>
          <c:showPercent val="0"/>
          <c:showBubbleSize val="0"/>
        </c:dLbls>
        <c:gapWidth val="150"/>
        <c:axId val="181119616"/>
        <c:axId val="1811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64.09</c:v>
                </c:pt>
                <c:pt idx="3">
                  <c:v>63.91</c:v>
                </c:pt>
                <c:pt idx="4">
                  <c:v>63.25</c:v>
                </c:pt>
              </c:numCache>
            </c:numRef>
          </c:val>
          <c:smooth val="0"/>
        </c:ser>
        <c:dLbls>
          <c:showLegendKey val="0"/>
          <c:showVal val="0"/>
          <c:showCatName val="0"/>
          <c:showSerName val="0"/>
          <c:showPercent val="0"/>
          <c:showBubbleSize val="0"/>
        </c:dLbls>
        <c:marker val="1"/>
        <c:smooth val="0"/>
        <c:axId val="181119616"/>
        <c:axId val="181125888"/>
      </c:lineChart>
      <c:dateAx>
        <c:axId val="181119616"/>
        <c:scaling>
          <c:orientation val="minMax"/>
        </c:scaling>
        <c:delete val="1"/>
        <c:axPos val="b"/>
        <c:numFmt formatCode="ge" sourceLinked="1"/>
        <c:majorTickMark val="none"/>
        <c:minorTickMark val="none"/>
        <c:tickLblPos val="none"/>
        <c:crossAx val="181125888"/>
        <c:crosses val="autoZero"/>
        <c:auto val="1"/>
        <c:lblOffset val="100"/>
        <c:baseTimeUnit val="years"/>
      </c:dateAx>
      <c:valAx>
        <c:axId val="1811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89.44</c:v>
                </c:pt>
                <c:pt idx="1">
                  <c:v>89.75</c:v>
                </c:pt>
                <c:pt idx="2">
                  <c:v>89.91</c:v>
                </c:pt>
                <c:pt idx="3">
                  <c:v>89.91</c:v>
                </c:pt>
                <c:pt idx="4">
                  <c:v>89.89</c:v>
                </c:pt>
              </c:numCache>
            </c:numRef>
          </c:val>
        </c:ser>
        <c:dLbls>
          <c:showLegendKey val="0"/>
          <c:showVal val="0"/>
          <c:showCatName val="0"/>
          <c:showSerName val="0"/>
          <c:showPercent val="0"/>
          <c:showBubbleSize val="0"/>
        </c:dLbls>
        <c:gapWidth val="150"/>
        <c:axId val="181156096"/>
        <c:axId val="18116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91.19</c:v>
                </c:pt>
                <c:pt idx="3">
                  <c:v>91.45</c:v>
                </c:pt>
                <c:pt idx="4">
                  <c:v>91.07</c:v>
                </c:pt>
              </c:numCache>
            </c:numRef>
          </c:val>
          <c:smooth val="0"/>
        </c:ser>
        <c:dLbls>
          <c:showLegendKey val="0"/>
          <c:showVal val="0"/>
          <c:showCatName val="0"/>
          <c:showSerName val="0"/>
          <c:showPercent val="0"/>
          <c:showBubbleSize val="0"/>
        </c:dLbls>
        <c:marker val="1"/>
        <c:smooth val="0"/>
        <c:axId val="181156096"/>
        <c:axId val="181166464"/>
      </c:lineChart>
      <c:dateAx>
        <c:axId val="181156096"/>
        <c:scaling>
          <c:orientation val="minMax"/>
        </c:scaling>
        <c:delete val="1"/>
        <c:axPos val="b"/>
        <c:numFmt formatCode="ge" sourceLinked="1"/>
        <c:majorTickMark val="none"/>
        <c:minorTickMark val="none"/>
        <c:tickLblPos val="none"/>
        <c:crossAx val="181166464"/>
        <c:crosses val="autoZero"/>
        <c:auto val="1"/>
        <c:lblOffset val="100"/>
        <c:baseTimeUnit val="years"/>
      </c:dateAx>
      <c:valAx>
        <c:axId val="18116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5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104.03</c:v>
                </c:pt>
                <c:pt idx="1">
                  <c:v>105.63</c:v>
                </c:pt>
                <c:pt idx="2">
                  <c:v>106.56</c:v>
                </c:pt>
                <c:pt idx="3">
                  <c:v>108.65</c:v>
                </c:pt>
                <c:pt idx="4">
                  <c:v>109.86</c:v>
                </c:pt>
              </c:numCache>
            </c:numRef>
          </c:val>
        </c:ser>
        <c:dLbls>
          <c:showLegendKey val="0"/>
          <c:showVal val="0"/>
          <c:showCatName val="0"/>
          <c:showSerName val="0"/>
          <c:showPercent val="0"/>
          <c:showBubbleSize val="0"/>
        </c:dLbls>
        <c:gapWidth val="150"/>
        <c:axId val="180614272"/>
        <c:axId val="1806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107.94</c:v>
                </c:pt>
                <c:pt idx="3">
                  <c:v>108.98</c:v>
                </c:pt>
                <c:pt idx="4">
                  <c:v>114.44</c:v>
                </c:pt>
              </c:numCache>
            </c:numRef>
          </c:val>
          <c:smooth val="0"/>
        </c:ser>
        <c:dLbls>
          <c:showLegendKey val="0"/>
          <c:showVal val="0"/>
          <c:showCatName val="0"/>
          <c:showSerName val="0"/>
          <c:showPercent val="0"/>
          <c:showBubbleSize val="0"/>
        </c:dLbls>
        <c:marker val="1"/>
        <c:smooth val="0"/>
        <c:axId val="180614272"/>
        <c:axId val="180616192"/>
      </c:lineChart>
      <c:dateAx>
        <c:axId val="180614272"/>
        <c:scaling>
          <c:orientation val="minMax"/>
        </c:scaling>
        <c:delete val="1"/>
        <c:axPos val="b"/>
        <c:numFmt formatCode="ge" sourceLinked="1"/>
        <c:majorTickMark val="none"/>
        <c:minorTickMark val="none"/>
        <c:tickLblPos val="none"/>
        <c:crossAx val="180616192"/>
        <c:crosses val="autoZero"/>
        <c:auto val="1"/>
        <c:lblOffset val="100"/>
        <c:baseTimeUnit val="years"/>
      </c:dateAx>
      <c:valAx>
        <c:axId val="18061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6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43.91</c:v>
                </c:pt>
                <c:pt idx="1">
                  <c:v>44.56</c:v>
                </c:pt>
                <c:pt idx="2">
                  <c:v>44.02</c:v>
                </c:pt>
                <c:pt idx="3">
                  <c:v>43.22</c:v>
                </c:pt>
                <c:pt idx="4">
                  <c:v>44.12</c:v>
                </c:pt>
              </c:numCache>
            </c:numRef>
          </c:val>
        </c:ser>
        <c:dLbls>
          <c:showLegendKey val="0"/>
          <c:showVal val="0"/>
          <c:showCatName val="0"/>
          <c:showSerName val="0"/>
          <c:showPercent val="0"/>
          <c:showBubbleSize val="0"/>
        </c:dLbls>
        <c:gapWidth val="150"/>
        <c:axId val="180777728"/>
        <c:axId val="1807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44.41</c:v>
                </c:pt>
                <c:pt idx="3">
                  <c:v>45.38</c:v>
                </c:pt>
                <c:pt idx="4">
                  <c:v>47.7</c:v>
                </c:pt>
              </c:numCache>
            </c:numRef>
          </c:val>
          <c:smooth val="0"/>
        </c:ser>
        <c:dLbls>
          <c:showLegendKey val="0"/>
          <c:showVal val="0"/>
          <c:showCatName val="0"/>
          <c:showSerName val="0"/>
          <c:showPercent val="0"/>
          <c:showBubbleSize val="0"/>
        </c:dLbls>
        <c:marker val="1"/>
        <c:smooth val="0"/>
        <c:axId val="180777728"/>
        <c:axId val="180779648"/>
      </c:lineChart>
      <c:dateAx>
        <c:axId val="180777728"/>
        <c:scaling>
          <c:orientation val="minMax"/>
        </c:scaling>
        <c:delete val="1"/>
        <c:axPos val="b"/>
        <c:numFmt formatCode="ge" sourceLinked="1"/>
        <c:majorTickMark val="none"/>
        <c:minorTickMark val="none"/>
        <c:tickLblPos val="none"/>
        <c:crossAx val="180779648"/>
        <c:crosses val="autoZero"/>
        <c:auto val="1"/>
        <c:lblOffset val="100"/>
        <c:baseTimeUnit val="years"/>
      </c:dateAx>
      <c:valAx>
        <c:axId val="1807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7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7.99</c:v>
                </c:pt>
                <c:pt idx="1">
                  <c:v>8.61</c:v>
                </c:pt>
                <c:pt idx="2">
                  <c:v>10.63</c:v>
                </c:pt>
                <c:pt idx="3">
                  <c:v>11.98</c:v>
                </c:pt>
                <c:pt idx="4">
                  <c:v>13.44</c:v>
                </c:pt>
              </c:numCache>
            </c:numRef>
          </c:val>
        </c:ser>
        <c:dLbls>
          <c:showLegendKey val="0"/>
          <c:showVal val="0"/>
          <c:showCatName val="0"/>
          <c:showSerName val="0"/>
          <c:showPercent val="0"/>
          <c:showBubbleSize val="0"/>
        </c:dLbls>
        <c:gapWidth val="150"/>
        <c:axId val="180810112"/>
        <c:axId val="18081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12.28</c:v>
                </c:pt>
                <c:pt idx="3">
                  <c:v>13.33</c:v>
                </c:pt>
                <c:pt idx="4">
                  <c:v>14.54</c:v>
                </c:pt>
              </c:numCache>
            </c:numRef>
          </c:val>
          <c:smooth val="0"/>
        </c:ser>
        <c:dLbls>
          <c:showLegendKey val="0"/>
          <c:showVal val="0"/>
          <c:showCatName val="0"/>
          <c:showSerName val="0"/>
          <c:showPercent val="0"/>
          <c:showBubbleSize val="0"/>
        </c:dLbls>
        <c:marker val="1"/>
        <c:smooth val="0"/>
        <c:axId val="180810112"/>
        <c:axId val="180812032"/>
      </c:lineChart>
      <c:dateAx>
        <c:axId val="180810112"/>
        <c:scaling>
          <c:orientation val="minMax"/>
        </c:scaling>
        <c:delete val="1"/>
        <c:axPos val="b"/>
        <c:numFmt formatCode="ge" sourceLinked="1"/>
        <c:majorTickMark val="none"/>
        <c:minorTickMark val="none"/>
        <c:tickLblPos val="none"/>
        <c:crossAx val="180812032"/>
        <c:crosses val="autoZero"/>
        <c:auto val="1"/>
        <c:lblOffset val="100"/>
        <c:baseTimeUnit val="years"/>
      </c:dateAx>
      <c:valAx>
        <c:axId val="1808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8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0926336"/>
        <c:axId val="1809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0.45</c:v>
                </c:pt>
                <c:pt idx="3">
                  <c:v>0.34</c:v>
                </c:pt>
                <c:pt idx="4" formatCode="#,##0.00;&quot;△&quot;#,##0.00">
                  <c:v>0</c:v>
                </c:pt>
              </c:numCache>
            </c:numRef>
          </c:val>
          <c:smooth val="0"/>
        </c:ser>
        <c:dLbls>
          <c:showLegendKey val="0"/>
          <c:showVal val="0"/>
          <c:showCatName val="0"/>
          <c:showSerName val="0"/>
          <c:showPercent val="0"/>
          <c:showBubbleSize val="0"/>
        </c:dLbls>
        <c:marker val="1"/>
        <c:smooth val="0"/>
        <c:axId val="180926336"/>
        <c:axId val="180936704"/>
      </c:lineChart>
      <c:dateAx>
        <c:axId val="180926336"/>
        <c:scaling>
          <c:orientation val="minMax"/>
        </c:scaling>
        <c:delete val="1"/>
        <c:axPos val="b"/>
        <c:numFmt formatCode="ge" sourceLinked="1"/>
        <c:majorTickMark val="none"/>
        <c:minorTickMark val="none"/>
        <c:tickLblPos val="none"/>
        <c:crossAx val="180936704"/>
        <c:crosses val="autoZero"/>
        <c:auto val="1"/>
        <c:lblOffset val="100"/>
        <c:baseTimeUnit val="years"/>
      </c:dateAx>
      <c:valAx>
        <c:axId val="180936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9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511.9</c:v>
                </c:pt>
                <c:pt idx="1">
                  <c:v>519.6</c:v>
                </c:pt>
                <c:pt idx="2">
                  <c:v>306.89999999999998</c:v>
                </c:pt>
                <c:pt idx="3">
                  <c:v>539.24</c:v>
                </c:pt>
                <c:pt idx="4">
                  <c:v>230.66</c:v>
                </c:pt>
              </c:numCache>
            </c:numRef>
          </c:val>
        </c:ser>
        <c:dLbls>
          <c:showLegendKey val="0"/>
          <c:showVal val="0"/>
          <c:showCatName val="0"/>
          <c:showSerName val="0"/>
          <c:showPercent val="0"/>
          <c:showBubbleSize val="0"/>
        </c:dLbls>
        <c:gapWidth val="150"/>
        <c:axId val="181225344"/>
        <c:axId val="1812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475.07</c:v>
                </c:pt>
                <c:pt idx="3">
                  <c:v>473.46</c:v>
                </c:pt>
                <c:pt idx="4">
                  <c:v>240.81</c:v>
                </c:pt>
              </c:numCache>
            </c:numRef>
          </c:val>
          <c:smooth val="0"/>
        </c:ser>
        <c:dLbls>
          <c:showLegendKey val="0"/>
          <c:showVal val="0"/>
          <c:showCatName val="0"/>
          <c:showSerName val="0"/>
          <c:showPercent val="0"/>
          <c:showBubbleSize val="0"/>
        </c:dLbls>
        <c:marker val="1"/>
        <c:smooth val="0"/>
        <c:axId val="181225344"/>
        <c:axId val="181235712"/>
      </c:lineChart>
      <c:dateAx>
        <c:axId val="181225344"/>
        <c:scaling>
          <c:orientation val="minMax"/>
        </c:scaling>
        <c:delete val="1"/>
        <c:axPos val="b"/>
        <c:numFmt formatCode="ge" sourceLinked="1"/>
        <c:majorTickMark val="none"/>
        <c:minorTickMark val="none"/>
        <c:tickLblPos val="none"/>
        <c:crossAx val="181235712"/>
        <c:crosses val="autoZero"/>
        <c:auto val="1"/>
        <c:lblOffset val="100"/>
        <c:baseTimeUnit val="years"/>
      </c:dateAx>
      <c:valAx>
        <c:axId val="18123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2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504.82</c:v>
                </c:pt>
                <c:pt idx="1">
                  <c:v>525.08000000000004</c:v>
                </c:pt>
                <c:pt idx="2">
                  <c:v>547.71</c:v>
                </c:pt>
                <c:pt idx="3">
                  <c:v>553.87</c:v>
                </c:pt>
                <c:pt idx="4">
                  <c:v>583.91999999999996</c:v>
                </c:pt>
              </c:numCache>
            </c:numRef>
          </c:val>
        </c:ser>
        <c:dLbls>
          <c:showLegendKey val="0"/>
          <c:showVal val="0"/>
          <c:showCatName val="0"/>
          <c:showSerName val="0"/>
          <c:showPercent val="0"/>
          <c:showBubbleSize val="0"/>
        </c:dLbls>
        <c:gapWidth val="150"/>
        <c:axId val="181245440"/>
        <c:axId val="1812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296.5</c:v>
                </c:pt>
                <c:pt idx="3">
                  <c:v>285.77</c:v>
                </c:pt>
                <c:pt idx="4">
                  <c:v>283.10000000000002</c:v>
                </c:pt>
              </c:numCache>
            </c:numRef>
          </c:val>
          <c:smooth val="0"/>
        </c:ser>
        <c:dLbls>
          <c:showLegendKey val="0"/>
          <c:showVal val="0"/>
          <c:showCatName val="0"/>
          <c:showSerName val="0"/>
          <c:showPercent val="0"/>
          <c:showBubbleSize val="0"/>
        </c:dLbls>
        <c:marker val="1"/>
        <c:smooth val="0"/>
        <c:axId val="181245440"/>
        <c:axId val="181247360"/>
      </c:lineChart>
      <c:dateAx>
        <c:axId val="181245440"/>
        <c:scaling>
          <c:orientation val="minMax"/>
        </c:scaling>
        <c:delete val="1"/>
        <c:axPos val="b"/>
        <c:numFmt formatCode="ge" sourceLinked="1"/>
        <c:majorTickMark val="none"/>
        <c:minorTickMark val="none"/>
        <c:tickLblPos val="none"/>
        <c:crossAx val="181247360"/>
        <c:crosses val="autoZero"/>
        <c:auto val="1"/>
        <c:lblOffset val="100"/>
        <c:baseTimeUnit val="years"/>
      </c:dateAx>
      <c:valAx>
        <c:axId val="18124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2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93.76</c:v>
                </c:pt>
                <c:pt idx="1">
                  <c:v>95.77</c:v>
                </c:pt>
                <c:pt idx="2">
                  <c:v>95.41</c:v>
                </c:pt>
                <c:pt idx="3">
                  <c:v>97.41</c:v>
                </c:pt>
                <c:pt idx="4">
                  <c:v>99.96</c:v>
                </c:pt>
              </c:numCache>
            </c:numRef>
          </c:val>
        </c:ser>
        <c:dLbls>
          <c:showLegendKey val="0"/>
          <c:showVal val="0"/>
          <c:showCatName val="0"/>
          <c:showSerName val="0"/>
          <c:showPercent val="0"/>
          <c:showBubbleSize val="0"/>
        </c:dLbls>
        <c:gapWidth val="150"/>
        <c:axId val="181047296"/>
        <c:axId val="18104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100.42</c:v>
                </c:pt>
                <c:pt idx="3">
                  <c:v>100.77</c:v>
                </c:pt>
                <c:pt idx="4">
                  <c:v>107.74</c:v>
                </c:pt>
              </c:numCache>
            </c:numRef>
          </c:val>
          <c:smooth val="0"/>
        </c:ser>
        <c:dLbls>
          <c:showLegendKey val="0"/>
          <c:showVal val="0"/>
          <c:showCatName val="0"/>
          <c:showSerName val="0"/>
          <c:showPercent val="0"/>
          <c:showBubbleSize val="0"/>
        </c:dLbls>
        <c:marker val="1"/>
        <c:smooth val="0"/>
        <c:axId val="181047296"/>
        <c:axId val="181049216"/>
      </c:lineChart>
      <c:dateAx>
        <c:axId val="181047296"/>
        <c:scaling>
          <c:orientation val="minMax"/>
        </c:scaling>
        <c:delete val="1"/>
        <c:axPos val="b"/>
        <c:numFmt formatCode="ge" sourceLinked="1"/>
        <c:majorTickMark val="none"/>
        <c:minorTickMark val="none"/>
        <c:tickLblPos val="none"/>
        <c:crossAx val="181049216"/>
        <c:crosses val="autoZero"/>
        <c:auto val="1"/>
        <c:lblOffset val="100"/>
        <c:baseTimeUnit val="years"/>
      </c:dateAx>
      <c:valAx>
        <c:axId val="1810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149.16</c:v>
                </c:pt>
                <c:pt idx="1">
                  <c:v>146.16999999999999</c:v>
                </c:pt>
                <c:pt idx="2">
                  <c:v>146.69999999999999</c:v>
                </c:pt>
                <c:pt idx="3">
                  <c:v>143.97999999999999</c:v>
                </c:pt>
                <c:pt idx="4">
                  <c:v>140.25</c:v>
                </c:pt>
              </c:numCache>
            </c:numRef>
          </c:val>
        </c:ser>
        <c:dLbls>
          <c:showLegendKey val="0"/>
          <c:showVal val="0"/>
          <c:showCatName val="0"/>
          <c:showSerName val="0"/>
          <c:showPercent val="0"/>
          <c:showBubbleSize val="0"/>
        </c:dLbls>
        <c:gapWidth val="150"/>
        <c:axId val="181062656"/>
        <c:axId val="18108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166.61</c:v>
                </c:pt>
                <c:pt idx="3">
                  <c:v>165.74</c:v>
                </c:pt>
                <c:pt idx="4">
                  <c:v>154.33000000000001</c:v>
                </c:pt>
              </c:numCache>
            </c:numRef>
          </c:val>
          <c:smooth val="0"/>
        </c:ser>
        <c:dLbls>
          <c:showLegendKey val="0"/>
          <c:showVal val="0"/>
          <c:showCatName val="0"/>
          <c:showSerName val="0"/>
          <c:showPercent val="0"/>
          <c:showBubbleSize val="0"/>
        </c:dLbls>
        <c:marker val="1"/>
        <c:smooth val="0"/>
        <c:axId val="181062656"/>
        <c:axId val="181081216"/>
      </c:lineChart>
      <c:dateAx>
        <c:axId val="181062656"/>
        <c:scaling>
          <c:orientation val="minMax"/>
        </c:scaling>
        <c:delete val="1"/>
        <c:axPos val="b"/>
        <c:numFmt formatCode="ge" sourceLinked="1"/>
        <c:majorTickMark val="none"/>
        <c:minorTickMark val="none"/>
        <c:tickLblPos val="none"/>
        <c:crossAx val="181081216"/>
        <c:crosses val="autoZero"/>
        <c:auto val="1"/>
        <c:lblOffset val="100"/>
        <c:baseTimeUnit val="years"/>
      </c:dateAx>
      <c:valAx>
        <c:axId val="1810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0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7" sqref="B7:I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宮崎市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A1</v>
      </c>
      <c r="AA8" s="53"/>
      <c r="AB8" s="53"/>
      <c r="AC8" s="53"/>
      <c r="AD8" s="53"/>
      <c r="AE8" s="53"/>
      <c r="AF8" s="53"/>
      <c r="AG8" s="54"/>
      <c r="AH8" s="3"/>
      <c r="AI8" s="55">
        <f>データ!Q6</f>
        <v>405750</v>
      </c>
      <c r="AJ8" s="56"/>
      <c r="AK8" s="56"/>
      <c r="AL8" s="56"/>
      <c r="AM8" s="56"/>
      <c r="AN8" s="56"/>
      <c r="AO8" s="56"/>
      <c r="AP8" s="57"/>
      <c r="AQ8" s="47">
        <f>データ!R6</f>
        <v>643.66999999999996</v>
      </c>
      <c r="AR8" s="47"/>
      <c r="AS8" s="47"/>
      <c r="AT8" s="47"/>
      <c r="AU8" s="47"/>
      <c r="AV8" s="47"/>
      <c r="AW8" s="47"/>
      <c r="AX8" s="47"/>
      <c r="AY8" s="47">
        <f>データ!S6</f>
        <v>630.37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45.71</v>
      </c>
      <c r="K10" s="47"/>
      <c r="L10" s="47"/>
      <c r="M10" s="47"/>
      <c r="N10" s="47"/>
      <c r="O10" s="47"/>
      <c r="P10" s="47"/>
      <c r="Q10" s="47"/>
      <c r="R10" s="47">
        <f>データ!O6</f>
        <v>98.95</v>
      </c>
      <c r="S10" s="47"/>
      <c r="T10" s="47"/>
      <c r="U10" s="47"/>
      <c r="V10" s="47"/>
      <c r="W10" s="47"/>
      <c r="X10" s="47"/>
      <c r="Y10" s="47"/>
      <c r="Z10" s="78">
        <f>データ!P6</f>
        <v>2462</v>
      </c>
      <c r="AA10" s="78"/>
      <c r="AB10" s="78"/>
      <c r="AC10" s="78"/>
      <c r="AD10" s="78"/>
      <c r="AE10" s="78"/>
      <c r="AF10" s="78"/>
      <c r="AG10" s="78"/>
      <c r="AH10" s="2"/>
      <c r="AI10" s="78">
        <f>データ!T6</f>
        <v>399998</v>
      </c>
      <c r="AJ10" s="78"/>
      <c r="AK10" s="78"/>
      <c r="AL10" s="78"/>
      <c r="AM10" s="78"/>
      <c r="AN10" s="78"/>
      <c r="AO10" s="78"/>
      <c r="AP10" s="78"/>
      <c r="AQ10" s="47">
        <f>データ!U6</f>
        <v>324.14</v>
      </c>
      <c r="AR10" s="47"/>
      <c r="AS10" s="47"/>
      <c r="AT10" s="47"/>
      <c r="AU10" s="47"/>
      <c r="AV10" s="47"/>
      <c r="AW10" s="47"/>
      <c r="AX10" s="47"/>
      <c r="AY10" s="47">
        <f>データ!V6</f>
        <v>1234.03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452017</v>
      </c>
      <c r="D6" s="31">
        <f t="shared" si="3"/>
        <v>46</v>
      </c>
      <c r="E6" s="31">
        <f t="shared" si="3"/>
        <v>1</v>
      </c>
      <c r="F6" s="31">
        <f t="shared" si="3"/>
        <v>0</v>
      </c>
      <c r="G6" s="31">
        <f t="shared" si="3"/>
        <v>1</v>
      </c>
      <c r="H6" s="31" t="str">
        <f t="shared" si="3"/>
        <v>宮崎県　宮崎市</v>
      </c>
      <c r="I6" s="31" t="str">
        <f t="shared" si="3"/>
        <v>法適用</v>
      </c>
      <c r="J6" s="31" t="str">
        <f t="shared" si="3"/>
        <v>水道事業</v>
      </c>
      <c r="K6" s="31" t="str">
        <f t="shared" si="3"/>
        <v>末端給水事業</v>
      </c>
      <c r="L6" s="31" t="str">
        <f t="shared" si="3"/>
        <v>A1</v>
      </c>
      <c r="M6" s="32" t="str">
        <f t="shared" si="3"/>
        <v>-</v>
      </c>
      <c r="N6" s="32">
        <f t="shared" si="3"/>
        <v>45.71</v>
      </c>
      <c r="O6" s="32">
        <f t="shared" si="3"/>
        <v>98.95</v>
      </c>
      <c r="P6" s="32">
        <f t="shared" si="3"/>
        <v>2462</v>
      </c>
      <c r="Q6" s="32">
        <f t="shared" si="3"/>
        <v>405750</v>
      </c>
      <c r="R6" s="32">
        <f t="shared" si="3"/>
        <v>643.66999999999996</v>
      </c>
      <c r="S6" s="32">
        <f t="shared" si="3"/>
        <v>630.37</v>
      </c>
      <c r="T6" s="32">
        <f t="shared" si="3"/>
        <v>399998</v>
      </c>
      <c r="U6" s="32">
        <f t="shared" si="3"/>
        <v>324.14</v>
      </c>
      <c r="V6" s="32">
        <f t="shared" si="3"/>
        <v>1234.03</v>
      </c>
      <c r="W6" s="33">
        <f>IF(W7="",NA(),W7)</f>
        <v>104.03</v>
      </c>
      <c r="X6" s="33">
        <f t="shared" ref="X6:AF6" si="4">IF(X7="",NA(),X7)</f>
        <v>105.63</v>
      </c>
      <c r="Y6" s="33">
        <f t="shared" si="4"/>
        <v>106.56</v>
      </c>
      <c r="Z6" s="33">
        <f t="shared" si="4"/>
        <v>108.65</v>
      </c>
      <c r="AA6" s="33">
        <f t="shared" si="4"/>
        <v>109.86</v>
      </c>
      <c r="AB6" s="33">
        <f t="shared" si="4"/>
        <v>109.92</v>
      </c>
      <c r="AC6" s="33">
        <f t="shared" si="4"/>
        <v>107.75</v>
      </c>
      <c r="AD6" s="33">
        <f t="shared" si="4"/>
        <v>107.94</v>
      </c>
      <c r="AE6" s="33">
        <f t="shared" si="4"/>
        <v>108.98</v>
      </c>
      <c r="AF6" s="33">
        <f t="shared" si="4"/>
        <v>114.44</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0.45</v>
      </c>
      <c r="AP6" s="33">
        <f t="shared" si="5"/>
        <v>0.34</v>
      </c>
      <c r="AQ6" s="32">
        <f t="shared" si="5"/>
        <v>0</v>
      </c>
      <c r="AR6" s="32" t="str">
        <f>IF(AR7="","",IF(AR7="-","【-】","【"&amp;SUBSTITUTE(TEXT(AR7,"#,##0.00"),"-","△")&amp;"】"))</f>
        <v>【0.81】</v>
      </c>
      <c r="AS6" s="33">
        <f>IF(AS7="",NA(),AS7)</f>
        <v>511.9</v>
      </c>
      <c r="AT6" s="33">
        <f t="shared" ref="AT6:BB6" si="6">IF(AT7="",NA(),AT7)</f>
        <v>519.6</v>
      </c>
      <c r="AU6" s="33">
        <f t="shared" si="6"/>
        <v>306.89999999999998</v>
      </c>
      <c r="AV6" s="33">
        <f t="shared" si="6"/>
        <v>539.24</v>
      </c>
      <c r="AW6" s="33">
        <f t="shared" si="6"/>
        <v>230.66</v>
      </c>
      <c r="AX6" s="33">
        <f t="shared" si="6"/>
        <v>485.84</v>
      </c>
      <c r="AY6" s="33">
        <f t="shared" si="6"/>
        <v>487.15</v>
      </c>
      <c r="AZ6" s="33">
        <f t="shared" si="6"/>
        <v>475.07</v>
      </c>
      <c r="BA6" s="33">
        <f t="shared" si="6"/>
        <v>473.46</v>
      </c>
      <c r="BB6" s="33">
        <f t="shared" si="6"/>
        <v>240.81</v>
      </c>
      <c r="BC6" s="32" t="str">
        <f>IF(BC7="","",IF(BC7="-","【-】","【"&amp;SUBSTITUTE(TEXT(BC7,"#,##0.00"),"-","△")&amp;"】"))</f>
        <v>【264.16】</v>
      </c>
      <c r="BD6" s="33">
        <f>IF(BD7="",NA(),BD7)</f>
        <v>504.82</v>
      </c>
      <c r="BE6" s="33">
        <f t="shared" ref="BE6:BM6" si="7">IF(BE7="",NA(),BE7)</f>
        <v>525.08000000000004</v>
      </c>
      <c r="BF6" s="33">
        <f t="shared" si="7"/>
        <v>547.71</v>
      </c>
      <c r="BG6" s="33">
        <f t="shared" si="7"/>
        <v>553.87</v>
      </c>
      <c r="BH6" s="33">
        <f t="shared" si="7"/>
        <v>583.91999999999996</v>
      </c>
      <c r="BI6" s="33">
        <f t="shared" si="7"/>
        <v>306.12</v>
      </c>
      <c r="BJ6" s="33">
        <f t="shared" si="7"/>
        <v>304.97000000000003</v>
      </c>
      <c r="BK6" s="33">
        <f t="shared" si="7"/>
        <v>296.5</v>
      </c>
      <c r="BL6" s="33">
        <f t="shared" si="7"/>
        <v>285.77</v>
      </c>
      <c r="BM6" s="33">
        <f t="shared" si="7"/>
        <v>283.10000000000002</v>
      </c>
      <c r="BN6" s="32" t="str">
        <f>IF(BN7="","",IF(BN7="-","【-】","【"&amp;SUBSTITUTE(TEXT(BN7,"#,##0.00"),"-","△")&amp;"】"))</f>
        <v>【283.72】</v>
      </c>
      <c r="BO6" s="33">
        <f>IF(BO7="",NA(),BO7)</f>
        <v>93.76</v>
      </c>
      <c r="BP6" s="33">
        <f t="shared" ref="BP6:BX6" si="8">IF(BP7="",NA(),BP7)</f>
        <v>95.77</v>
      </c>
      <c r="BQ6" s="33">
        <f t="shared" si="8"/>
        <v>95.41</v>
      </c>
      <c r="BR6" s="33">
        <f t="shared" si="8"/>
        <v>97.41</v>
      </c>
      <c r="BS6" s="33">
        <f t="shared" si="8"/>
        <v>99.96</v>
      </c>
      <c r="BT6" s="33">
        <f t="shared" si="8"/>
        <v>102.8</v>
      </c>
      <c r="BU6" s="33">
        <f t="shared" si="8"/>
        <v>100.35</v>
      </c>
      <c r="BV6" s="33">
        <f t="shared" si="8"/>
        <v>100.42</v>
      </c>
      <c r="BW6" s="33">
        <f t="shared" si="8"/>
        <v>100.77</v>
      </c>
      <c r="BX6" s="33">
        <f t="shared" si="8"/>
        <v>107.74</v>
      </c>
      <c r="BY6" s="32" t="str">
        <f>IF(BY7="","",IF(BY7="-","【-】","【"&amp;SUBSTITUTE(TEXT(BY7,"#,##0.00"),"-","△")&amp;"】"))</f>
        <v>【104.60】</v>
      </c>
      <c r="BZ6" s="33">
        <f>IF(BZ7="",NA(),BZ7)</f>
        <v>149.16</v>
      </c>
      <c r="CA6" s="33">
        <f t="shared" ref="CA6:CI6" si="9">IF(CA7="",NA(),CA7)</f>
        <v>146.16999999999999</v>
      </c>
      <c r="CB6" s="33">
        <f t="shared" si="9"/>
        <v>146.69999999999999</v>
      </c>
      <c r="CC6" s="33">
        <f t="shared" si="9"/>
        <v>143.97999999999999</v>
      </c>
      <c r="CD6" s="33">
        <f t="shared" si="9"/>
        <v>140.25</v>
      </c>
      <c r="CE6" s="33">
        <f t="shared" si="9"/>
        <v>164.81</v>
      </c>
      <c r="CF6" s="33">
        <f t="shared" si="9"/>
        <v>166.95</v>
      </c>
      <c r="CG6" s="33">
        <f t="shared" si="9"/>
        <v>166.61</v>
      </c>
      <c r="CH6" s="33">
        <f t="shared" si="9"/>
        <v>165.74</v>
      </c>
      <c r="CI6" s="33">
        <f t="shared" si="9"/>
        <v>154.33000000000001</v>
      </c>
      <c r="CJ6" s="32" t="str">
        <f>IF(CJ7="","",IF(CJ7="-","【-】","【"&amp;SUBSTITUTE(TEXT(CJ7,"#,##0.00"),"-","△")&amp;"】"))</f>
        <v>【164.21】</v>
      </c>
      <c r="CK6" s="33">
        <f>IF(CK7="",NA(),CK7)</f>
        <v>67.52</v>
      </c>
      <c r="CL6" s="33">
        <f t="shared" ref="CL6:CT6" si="10">IF(CL7="",NA(),CL7)</f>
        <v>66.680000000000007</v>
      </c>
      <c r="CM6" s="33">
        <f t="shared" si="10"/>
        <v>65.98</v>
      </c>
      <c r="CN6" s="33">
        <f t="shared" si="10"/>
        <v>71.31</v>
      </c>
      <c r="CO6" s="33">
        <f t="shared" si="10"/>
        <v>69.55</v>
      </c>
      <c r="CP6" s="33">
        <f t="shared" si="10"/>
        <v>65.510000000000005</v>
      </c>
      <c r="CQ6" s="33">
        <f t="shared" si="10"/>
        <v>64.66</v>
      </c>
      <c r="CR6" s="33">
        <f t="shared" si="10"/>
        <v>64.09</v>
      </c>
      <c r="CS6" s="33">
        <f t="shared" si="10"/>
        <v>63.91</v>
      </c>
      <c r="CT6" s="33">
        <f t="shared" si="10"/>
        <v>63.25</v>
      </c>
      <c r="CU6" s="32" t="str">
        <f>IF(CU7="","",IF(CU7="-","【-】","【"&amp;SUBSTITUTE(TEXT(CU7,"#,##0.00"),"-","△")&amp;"】"))</f>
        <v>【59.80】</v>
      </c>
      <c r="CV6" s="33">
        <f>IF(CV7="",NA(),CV7)</f>
        <v>89.44</v>
      </c>
      <c r="CW6" s="33">
        <f t="shared" ref="CW6:DE6" si="11">IF(CW7="",NA(),CW7)</f>
        <v>89.75</v>
      </c>
      <c r="CX6" s="33">
        <f t="shared" si="11"/>
        <v>89.91</v>
      </c>
      <c r="CY6" s="33">
        <f t="shared" si="11"/>
        <v>89.91</v>
      </c>
      <c r="CZ6" s="33">
        <f t="shared" si="11"/>
        <v>89.89</v>
      </c>
      <c r="DA6" s="33">
        <f t="shared" si="11"/>
        <v>91.27</v>
      </c>
      <c r="DB6" s="33">
        <f t="shared" si="11"/>
        <v>90.63</v>
      </c>
      <c r="DC6" s="33">
        <f t="shared" si="11"/>
        <v>91.19</v>
      </c>
      <c r="DD6" s="33">
        <f t="shared" si="11"/>
        <v>91.45</v>
      </c>
      <c r="DE6" s="33">
        <f t="shared" si="11"/>
        <v>91.07</v>
      </c>
      <c r="DF6" s="32" t="str">
        <f>IF(DF7="","",IF(DF7="-","【-】","【"&amp;SUBSTITUTE(TEXT(DF7,"#,##0.00"),"-","△")&amp;"】"))</f>
        <v>【89.78】</v>
      </c>
      <c r="DG6" s="33">
        <f>IF(DG7="",NA(),DG7)</f>
        <v>43.91</v>
      </c>
      <c r="DH6" s="33">
        <f t="shared" ref="DH6:DP6" si="12">IF(DH7="",NA(),DH7)</f>
        <v>44.56</v>
      </c>
      <c r="DI6" s="33">
        <f t="shared" si="12"/>
        <v>44.02</v>
      </c>
      <c r="DJ6" s="33">
        <f t="shared" si="12"/>
        <v>43.22</v>
      </c>
      <c r="DK6" s="33">
        <f t="shared" si="12"/>
        <v>44.12</v>
      </c>
      <c r="DL6" s="33">
        <f t="shared" si="12"/>
        <v>42.32</v>
      </c>
      <c r="DM6" s="33">
        <f t="shared" si="12"/>
        <v>43.4</v>
      </c>
      <c r="DN6" s="33">
        <f t="shared" si="12"/>
        <v>44.41</v>
      </c>
      <c r="DO6" s="33">
        <f t="shared" si="12"/>
        <v>45.38</v>
      </c>
      <c r="DP6" s="33">
        <f t="shared" si="12"/>
        <v>47.7</v>
      </c>
      <c r="DQ6" s="32" t="str">
        <f>IF(DQ7="","",IF(DQ7="-","【-】","【"&amp;SUBSTITUTE(TEXT(DQ7,"#,##0.00"),"-","△")&amp;"】"))</f>
        <v>【46.31】</v>
      </c>
      <c r="DR6" s="33">
        <f>IF(DR7="",NA(),DR7)</f>
        <v>7.99</v>
      </c>
      <c r="DS6" s="33">
        <f t="shared" ref="DS6:EA6" si="13">IF(DS7="",NA(),DS7)</f>
        <v>8.61</v>
      </c>
      <c r="DT6" s="33">
        <f t="shared" si="13"/>
        <v>10.63</v>
      </c>
      <c r="DU6" s="33">
        <f t="shared" si="13"/>
        <v>11.98</v>
      </c>
      <c r="DV6" s="33">
        <f t="shared" si="13"/>
        <v>13.44</v>
      </c>
      <c r="DW6" s="33">
        <f t="shared" si="13"/>
        <v>10.07</v>
      </c>
      <c r="DX6" s="33">
        <f t="shared" si="13"/>
        <v>10.94</v>
      </c>
      <c r="DY6" s="33">
        <f t="shared" si="13"/>
        <v>12.28</v>
      </c>
      <c r="DZ6" s="33">
        <f t="shared" si="13"/>
        <v>13.33</v>
      </c>
      <c r="EA6" s="33">
        <f t="shared" si="13"/>
        <v>14.54</v>
      </c>
      <c r="EB6" s="32" t="str">
        <f>IF(EB7="","",IF(EB7="-","【-】","【"&amp;SUBSTITUTE(TEXT(EB7,"#,##0.00"),"-","△")&amp;"】"))</f>
        <v>【12.42】</v>
      </c>
      <c r="EC6" s="33">
        <f>IF(EC7="",NA(),EC7)</f>
        <v>0.52</v>
      </c>
      <c r="ED6" s="33">
        <f t="shared" ref="ED6:EL6" si="14">IF(ED7="",NA(),ED7)</f>
        <v>0.51</v>
      </c>
      <c r="EE6" s="33">
        <f t="shared" si="14"/>
        <v>0.55000000000000004</v>
      </c>
      <c r="EF6" s="33">
        <f t="shared" si="14"/>
        <v>0.74</v>
      </c>
      <c r="EG6" s="33">
        <f t="shared" si="14"/>
        <v>0.7</v>
      </c>
      <c r="EH6" s="33">
        <f t="shared" si="14"/>
        <v>0.72</v>
      </c>
      <c r="EI6" s="33">
        <f t="shared" si="14"/>
        <v>0.8</v>
      </c>
      <c r="EJ6" s="33">
        <f t="shared" si="14"/>
        <v>0.74</v>
      </c>
      <c r="EK6" s="33">
        <f t="shared" si="14"/>
        <v>0.76</v>
      </c>
      <c r="EL6" s="33">
        <f t="shared" si="14"/>
        <v>0.69</v>
      </c>
      <c r="EM6" s="32" t="str">
        <f>IF(EM7="","",IF(EM7="-","【-】","【"&amp;SUBSTITUTE(TEXT(EM7,"#,##0.00"),"-","△")&amp;"】"))</f>
        <v>【0.78】</v>
      </c>
    </row>
    <row r="7" spans="1:143" s="34" customFormat="1">
      <c r="A7" s="26"/>
      <c r="B7" s="35">
        <v>2014</v>
      </c>
      <c r="C7" s="35">
        <v>452017</v>
      </c>
      <c r="D7" s="35">
        <v>46</v>
      </c>
      <c r="E7" s="35">
        <v>1</v>
      </c>
      <c r="F7" s="35">
        <v>0</v>
      </c>
      <c r="G7" s="35">
        <v>1</v>
      </c>
      <c r="H7" s="35" t="s">
        <v>93</v>
      </c>
      <c r="I7" s="35" t="s">
        <v>94</v>
      </c>
      <c r="J7" s="35" t="s">
        <v>95</v>
      </c>
      <c r="K7" s="35" t="s">
        <v>96</v>
      </c>
      <c r="L7" s="35" t="s">
        <v>97</v>
      </c>
      <c r="M7" s="36" t="s">
        <v>98</v>
      </c>
      <c r="N7" s="36">
        <v>45.71</v>
      </c>
      <c r="O7" s="36">
        <v>98.95</v>
      </c>
      <c r="P7" s="36">
        <v>2462</v>
      </c>
      <c r="Q7" s="36">
        <v>405750</v>
      </c>
      <c r="R7" s="36">
        <v>643.66999999999996</v>
      </c>
      <c r="S7" s="36">
        <v>630.37</v>
      </c>
      <c r="T7" s="36">
        <v>399998</v>
      </c>
      <c r="U7" s="36">
        <v>324.14</v>
      </c>
      <c r="V7" s="36">
        <v>1234.03</v>
      </c>
      <c r="W7" s="36">
        <v>104.03</v>
      </c>
      <c r="X7" s="36">
        <v>105.63</v>
      </c>
      <c r="Y7" s="36">
        <v>106.56</v>
      </c>
      <c r="Z7" s="36">
        <v>108.65</v>
      </c>
      <c r="AA7" s="36">
        <v>109.86</v>
      </c>
      <c r="AB7" s="36">
        <v>109.92</v>
      </c>
      <c r="AC7" s="36">
        <v>107.75</v>
      </c>
      <c r="AD7" s="36">
        <v>107.94</v>
      </c>
      <c r="AE7" s="36">
        <v>108.98</v>
      </c>
      <c r="AF7" s="36">
        <v>114.44</v>
      </c>
      <c r="AG7" s="36">
        <v>113.03</v>
      </c>
      <c r="AH7" s="36">
        <v>0</v>
      </c>
      <c r="AI7" s="36">
        <v>0</v>
      </c>
      <c r="AJ7" s="36">
        <v>0</v>
      </c>
      <c r="AK7" s="36">
        <v>0</v>
      </c>
      <c r="AL7" s="36">
        <v>0</v>
      </c>
      <c r="AM7" s="36">
        <v>0.68</v>
      </c>
      <c r="AN7" s="36">
        <v>0.57999999999999996</v>
      </c>
      <c r="AO7" s="36">
        <v>0.45</v>
      </c>
      <c r="AP7" s="36">
        <v>0.34</v>
      </c>
      <c r="AQ7" s="36">
        <v>0</v>
      </c>
      <c r="AR7" s="36">
        <v>0.81</v>
      </c>
      <c r="AS7" s="36">
        <v>511.9</v>
      </c>
      <c r="AT7" s="36">
        <v>519.6</v>
      </c>
      <c r="AU7" s="36">
        <v>306.89999999999998</v>
      </c>
      <c r="AV7" s="36">
        <v>539.24</v>
      </c>
      <c r="AW7" s="36">
        <v>230.66</v>
      </c>
      <c r="AX7" s="36">
        <v>485.84</v>
      </c>
      <c r="AY7" s="36">
        <v>487.15</v>
      </c>
      <c r="AZ7" s="36">
        <v>475.07</v>
      </c>
      <c r="BA7" s="36">
        <v>473.46</v>
      </c>
      <c r="BB7" s="36">
        <v>240.81</v>
      </c>
      <c r="BC7" s="36">
        <v>264.16000000000003</v>
      </c>
      <c r="BD7" s="36">
        <v>504.82</v>
      </c>
      <c r="BE7" s="36">
        <v>525.08000000000004</v>
      </c>
      <c r="BF7" s="36">
        <v>547.71</v>
      </c>
      <c r="BG7" s="36">
        <v>553.87</v>
      </c>
      <c r="BH7" s="36">
        <v>583.91999999999996</v>
      </c>
      <c r="BI7" s="36">
        <v>306.12</v>
      </c>
      <c r="BJ7" s="36">
        <v>304.97000000000003</v>
      </c>
      <c r="BK7" s="36">
        <v>296.5</v>
      </c>
      <c r="BL7" s="36">
        <v>285.77</v>
      </c>
      <c r="BM7" s="36">
        <v>283.10000000000002</v>
      </c>
      <c r="BN7" s="36">
        <v>283.72000000000003</v>
      </c>
      <c r="BO7" s="36">
        <v>93.76</v>
      </c>
      <c r="BP7" s="36">
        <v>95.77</v>
      </c>
      <c r="BQ7" s="36">
        <v>95.41</v>
      </c>
      <c r="BR7" s="36">
        <v>97.41</v>
      </c>
      <c r="BS7" s="36">
        <v>99.96</v>
      </c>
      <c r="BT7" s="36">
        <v>102.8</v>
      </c>
      <c r="BU7" s="36">
        <v>100.35</v>
      </c>
      <c r="BV7" s="36">
        <v>100.42</v>
      </c>
      <c r="BW7" s="36">
        <v>100.77</v>
      </c>
      <c r="BX7" s="36">
        <v>107.74</v>
      </c>
      <c r="BY7" s="36">
        <v>104.6</v>
      </c>
      <c r="BZ7" s="36">
        <v>149.16</v>
      </c>
      <c r="CA7" s="36">
        <v>146.16999999999999</v>
      </c>
      <c r="CB7" s="36">
        <v>146.69999999999999</v>
      </c>
      <c r="CC7" s="36">
        <v>143.97999999999999</v>
      </c>
      <c r="CD7" s="36">
        <v>140.25</v>
      </c>
      <c r="CE7" s="36">
        <v>164.81</v>
      </c>
      <c r="CF7" s="36">
        <v>166.95</v>
      </c>
      <c r="CG7" s="36">
        <v>166.61</v>
      </c>
      <c r="CH7" s="36">
        <v>165.74</v>
      </c>
      <c r="CI7" s="36">
        <v>154.33000000000001</v>
      </c>
      <c r="CJ7" s="36">
        <v>164.21</v>
      </c>
      <c r="CK7" s="36">
        <v>67.52</v>
      </c>
      <c r="CL7" s="36">
        <v>66.680000000000007</v>
      </c>
      <c r="CM7" s="36">
        <v>65.98</v>
      </c>
      <c r="CN7" s="36">
        <v>71.31</v>
      </c>
      <c r="CO7" s="36">
        <v>69.55</v>
      </c>
      <c r="CP7" s="36">
        <v>65.510000000000005</v>
      </c>
      <c r="CQ7" s="36">
        <v>64.66</v>
      </c>
      <c r="CR7" s="36">
        <v>64.09</v>
      </c>
      <c r="CS7" s="36">
        <v>63.91</v>
      </c>
      <c r="CT7" s="36">
        <v>63.25</v>
      </c>
      <c r="CU7" s="36">
        <v>59.8</v>
      </c>
      <c r="CV7" s="36">
        <v>89.44</v>
      </c>
      <c r="CW7" s="36">
        <v>89.75</v>
      </c>
      <c r="CX7" s="36">
        <v>89.91</v>
      </c>
      <c r="CY7" s="36">
        <v>89.91</v>
      </c>
      <c r="CZ7" s="36">
        <v>89.89</v>
      </c>
      <c r="DA7" s="36">
        <v>91.27</v>
      </c>
      <c r="DB7" s="36">
        <v>90.63</v>
      </c>
      <c r="DC7" s="36">
        <v>91.19</v>
      </c>
      <c r="DD7" s="36">
        <v>91.45</v>
      </c>
      <c r="DE7" s="36">
        <v>91.07</v>
      </c>
      <c r="DF7" s="36">
        <v>89.78</v>
      </c>
      <c r="DG7" s="36">
        <v>43.91</v>
      </c>
      <c r="DH7" s="36">
        <v>44.56</v>
      </c>
      <c r="DI7" s="36">
        <v>44.02</v>
      </c>
      <c r="DJ7" s="36">
        <v>43.22</v>
      </c>
      <c r="DK7" s="36">
        <v>44.12</v>
      </c>
      <c r="DL7" s="36">
        <v>42.32</v>
      </c>
      <c r="DM7" s="36">
        <v>43.4</v>
      </c>
      <c r="DN7" s="36">
        <v>44.41</v>
      </c>
      <c r="DO7" s="36">
        <v>45.38</v>
      </c>
      <c r="DP7" s="36">
        <v>47.7</v>
      </c>
      <c r="DQ7" s="36">
        <v>46.31</v>
      </c>
      <c r="DR7" s="36">
        <v>7.99</v>
      </c>
      <c r="DS7" s="36">
        <v>8.61</v>
      </c>
      <c r="DT7" s="36">
        <v>10.63</v>
      </c>
      <c r="DU7" s="36">
        <v>11.98</v>
      </c>
      <c r="DV7" s="36">
        <v>13.44</v>
      </c>
      <c r="DW7" s="36">
        <v>10.07</v>
      </c>
      <c r="DX7" s="36">
        <v>10.94</v>
      </c>
      <c r="DY7" s="36">
        <v>12.28</v>
      </c>
      <c r="DZ7" s="36">
        <v>13.33</v>
      </c>
      <c r="EA7" s="36">
        <v>14.54</v>
      </c>
      <c r="EB7" s="36">
        <v>12.42</v>
      </c>
      <c r="EC7" s="36">
        <v>0.52</v>
      </c>
      <c r="ED7" s="36">
        <v>0.51</v>
      </c>
      <c r="EE7" s="36">
        <v>0.55000000000000004</v>
      </c>
      <c r="EF7" s="36">
        <v>0.74</v>
      </c>
      <c r="EG7" s="36">
        <v>0.7</v>
      </c>
      <c r="EH7" s="36">
        <v>0.72</v>
      </c>
      <c r="EI7" s="36">
        <v>0.8</v>
      </c>
      <c r="EJ7" s="36">
        <v>0.74</v>
      </c>
      <c r="EK7" s="36">
        <v>0.76</v>
      </c>
      <c r="EL7" s="36">
        <v>0.69</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SUI3313</cp:lastModifiedBy>
  <cp:lastPrinted>2016-02-23T09:24:43Z</cp:lastPrinted>
  <dcterms:created xsi:type="dcterms:W3CDTF">2016-02-03T07:30:24Z</dcterms:created>
  <dcterms:modified xsi:type="dcterms:W3CDTF">2016-02-24T01:45:57Z</dcterms:modified>
  <cp:category/>
</cp:coreProperties>
</file>