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<sst xmlns="http://schemas.openxmlformats.org/spreadsheetml/2006/main" count="217" uniqueCount="106">
  <si>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</si>
  <si>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</si>
  <si>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</si>
  <si>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</si>
  <si>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</si>
  <si>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</si>
  <si>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</si>
  <si>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</si>
  <si>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</si>
  <si>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</si>
  <si>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</si>
  <si>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</si>
  <si>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</si>
  <si>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</si>
  <si>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</si>
  <si>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</si>
  <si>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</si>
  <si>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</si>
  <si>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</si>
  <si>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</si>
  <si>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</si>
  <si>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</si>
  <si>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</si>
  <si>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</si>
  <si>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</si>
  <si>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</si>
  <si>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</si>
  <si>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</si>
  <si>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</si>
  <si>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</si>
  <si>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</si>
  <si>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</si>
  <si>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</si>
  <si>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</si>
  <si>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</si>
  <si>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</si>
  <si>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</si>
  <si>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</si>
  <si>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</si>
  <si>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</si>
  <si>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</si>
  <si>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</si>
  <si>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</si>
  <si>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</si>
  <si>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</si>
  <si>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</si>
  <si>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</si>
  <si>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</si>
  <si>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</si>
  <si>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</si>
  <si>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</si>
  <si>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</si>
  <si>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</si>
  <si>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</si>
  <si>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</si>
  <si>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</si>
  <si>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</si>
  <si>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</si>
  <si>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</si>
  <si>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</si>
  <si>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</si>
  <si>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</si>
  <si>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</si>
  <si>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</si>
  <si>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</si>
  <si>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</si>
  <si>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</si>
  <si>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</si>
  <si>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</si>
  <si>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</si>
  <si>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</si>
  <si>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</si>
  <si>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</si>
  <si>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</si>
  <si>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</si>
  <si>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</si>
  <si>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</si>
  <si>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</si>
  <si>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</si>
  <si>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</si>
  <si>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</si>
  <si>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</si>
  <si>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</si>
  <si>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</si>
  <si>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</si>
  <si>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</si>
  <si>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</si>
  <si>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</si>
  <si>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</si>
  <si>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</si>
  <si>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</si>
  <si>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</si>
  <si>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都城市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</si>
  <si>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</si>
  <si>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</si>
  <si>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</si>
  <si>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</si>
  <si>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</si>
  <si>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</si>
  <si>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</si>
  <si>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</si>
  <si>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</si>
  <si>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</si>
  <si>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全体の減価償却の状況」や「管路の経年化の状況」については、「有形固定資産原価償却率」、「管路経年化率」が年々増加傾向にあることからわかるとおり、施設の老朽化が進んでいます。また、「管路更新率」に表される「管路の更新投資の実施状況」は類似団体と比較しても遅れている状態です。
　現在まで行ってきた漏水調査や老朽管の計画更新を継続しつつ、大規模な老朽施設の更新についても計画的に進めていく必要があります。</t>
    <rPh sb="2" eb="4">
      <t>シセツ</t>
    </rPh>
    <rPh sb="4" eb="6">
      <t>ゼンタイ</t>
    </rPh>
    <rPh sb="7" eb="9">
      <t>ゲンカ</t>
    </rPh>
    <rPh sb="9" eb="11">
      <t>ショウキャク</t>
    </rPh>
    <rPh sb="12" eb="14">
      <t>ジョウキョウ</t>
    </rPh>
    <rPh sb="17" eb="19">
      <t>カンロ</t>
    </rPh>
    <rPh sb="20" eb="22">
      <t>ケイネン</t>
    </rPh>
    <rPh sb="22" eb="23">
      <t>カ</t>
    </rPh>
    <rPh sb="24" eb="26">
      <t>ジョウキョウ</t>
    </rPh>
    <rPh sb="34" eb="36">
      <t>ユウケイ</t>
    </rPh>
    <rPh sb="36" eb="38">
      <t>コテイ</t>
    </rPh>
    <rPh sb="38" eb="40">
      <t>シサン</t>
    </rPh>
    <rPh sb="40" eb="42">
      <t>ゲンカ</t>
    </rPh>
    <rPh sb="42" eb="45">
      <t>ショウキャクリツ</t>
    </rPh>
    <rPh sb="48" eb="50">
      <t>カンロ</t>
    </rPh>
    <rPh sb="50" eb="52">
      <t>ケイネン</t>
    </rPh>
    <rPh sb="52" eb="53">
      <t>カ</t>
    </rPh>
    <rPh sb="53" eb="54">
      <t>リツ</t>
    </rPh>
    <rPh sb="56" eb="58">
      <t>ネンネン</t>
    </rPh>
    <rPh sb="58" eb="60">
      <t>ゾウカ</t>
    </rPh>
    <rPh sb="60" eb="62">
      <t>ケイコウ</t>
    </rPh>
    <rPh sb="76" eb="78">
      <t>シセツ</t>
    </rPh>
    <rPh sb="79" eb="82">
      <t>ロウキュウカ</t>
    </rPh>
    <rPh sb="83" eb="84">
      <t>スス</t>
    </rPh>
    <rPh sb="94" eb="96">
      <t>カンロ</t>
    </rPh>
    <rPh sb="96" eb="98">
      <t>コウシン</t>
    </rPh>
    <rPh sb="98" eb="99">
      <t>リツ</t>
    </rPh>
    <rPh sb="101" eb="102">
      <t>アラワ</t>
    </rPh>
    <rPh sb="106" eb="108">
      <t>カンロ</t>
    </rPh>
    <rPh sb="109" eb="111">
      <t>コウシン</t>
    </rPh>
    <rPh sb="111" eb="113">
      <t>トウシ</t>
    </rPh>
    <rPh sb="114" eb="116">
      <t>ジッシ</t>
    </rPh>
    <rPh sb="116" eb="118">
      <t>ジョウキョウ</t>
    </rPh>
    <rPh sb="120" eb="122">
      <t>ルイジ</t>
    </rPh>
    <rPh sb="122" eb="124">
      <t>ダンタイ</t>
    </rPh>
    <rPh sb="125" eb="127">
      <t>ヒカク</t>
    </rPh>
    <rPh sb="130" eb="131">
      <t>オク</t>
    </rPh>
    <rPh sb="135" eb="137">
      <t>ジョウタイ</t>
    </rPh>
    <rPh sb="142" eb="144">
      <t>ゲンザイ</t>
    </rPh>
    <rPh sb="146" eb="147">
      <t>オコナ</t>
    </rPh>
    <rPh sb="151" eb="153">
      <t>ロウスイ</t>
    </rPh>
    <rPh sb="153" eb="155">
      <t>チョウサ</t>
    </rPh>
    <rPh sb="156" eb="158">
      <t>ロウキュウ</t>
    </rPh>
    <rPh sb="158" eb="159">
      <t>カン</t>
    </rPh>
    <rPh sb="160" eb="162">
      <t>ケイカク</t>
    </rPh>
    <rPh sb="162" eb="164">
      <t>コウシン</t>
    </rPh>
    <rPh sb="165" eb="167">
      <t>ケイゾク</t>
    </rPh>
    <rPh sb="171" eb="174">
      <t>ダイキボ</t>
    </rPh>
    <rPh sb="175" eb="177">
      <t>ロウキュウ</t>
    </rPh>
    <rPh sb="177" eb="179">
      <t>シセツ</t>
    </rPh>
    <rPh sb="180" eb="182">
      <t>コウシン</t>
    </rPh>
    <rPh sb="187" eb="190">
      <t>ケイカクテキ</t>
    </rPh>
    <rPh sb="191" eb="192">
      <t>スス</t>
    </rPh>
    <rPh sb="196" eb="198">
      <t>ヒツヨウ</t>
    </rPh>
    <phoneticPr fontId="4"/>
  </si>
  <si>
    <t xml:space="preserve"> 「経常損益」については、「経常収支比率」が黒字を示す100％以上を維持しております。また「累積欠損」も発生しておらず、「料金回収率」も100％を超えていることから、「料金水準の適切性」が図られた健全な経営状態が保たれているといえます。
「流動比率」については、年度によって増減があるものの、当該値は常に100％を超えており、十分な「支払能力」を有しています。
「債務残高」については、今後の老朽施設の更新や耐震化などの大規模事業に備えて資本の増蓄を意識的に行ってきたため、「企業債残高対給水収益比率」は類似団体の平均を上回る状況にありますが、企業債の逓減を図りつつ、今後の大規模事業を計画的に推進して参ります。
「給水原価」は、類似団体より低い状況にあります。経年を比較しても概ね安定しており、「費用の効率性」は図られている状態ですが、今後も更新投資等にあてる財源の確保のため、更なる費用の削減などに努めていく必要があります。
「施設の効率性」については、「施設利用率」に表れているとおり、適正な規模となっています。
「供給した配水量の効率性」については、「有収率」が示しているとおり、88％台で推移しており、大きな改善はみられていません。漏水調査や老朽管の更新などを計画的に継続して行い「有収率」の向上に努めることで、「効率性」を高めていく必要があります。</t>
    <rPh sb="2" eb="4">
      <t>ケイジョウ</t>
    </rPh>
    <rPh sb="4" eb="6">
      <t>ソンエキ</t>
    </rPh>
    <rPh sb="14" eb="16">
      <t>ケイジョウ</t>
    </rPh>
    <rPh sb="16" eb="18">
      <t>シュウシ</t>
    </rPh>
    <rPh sb="18" eb="20">
      <t>ヒリツ</t>
    </rPh>
    <rPh sb="22" eb="24">
      <t>クロジ</t>
    </rPh>
    <rPh sb="25" eb="26">
      <t>シメ</t>
    </rPh>
    <rPh sb="31" eb="33">
      <t>イジョウ</t>
    </rPh>
    <rPh sb="34" eb="36">
      <t>イジ</t>
    </rPh>
    <rPh sb="46" eb="48">
      <t>ルイセキ</t>
    </rPh>
    <rPh sb="48" eb="50">
      <t>ケッソン</t>
    </rPh>
    <rPh sb="52" eb="54">
      <t>ハッセイ</t>
    </rPh>
    <rPh sb="61" eb="63">
      <t>リョウキン</t>
    </rPh>
    <rPh sb="63" eb="65">
      <t>カイシュウ</t>
    </rPh>
    <rPh sb="65" eb="66">
      <t>リツ</t>
    </rPh>
    <rPh sb="73" eb="74">
      <t>コ</t>
    </rPh>
    <rPh sb="84" eb="86">
      <t>リョウキン</t>
    </rPh>
    <rPh sb="86" eb="88">
      <t>スイジュン</t>
    </rPh>
    <rPh sb="89" eb="92">
      <t>テキセツセイ</t>
    </rPh>
    <rPh sb="94" eb="95">
      <t>ハカ</t>
    </rPh>
    <rPh sb="98" eb="100">
      <t>ケンゼン</t>
    </rPh>
    <rPh sb="101" eb="103">
      <t>ケイエイ</t>
    </rPh>
    <rPh sb="103" eb="105">
      <t>ジョウタイ</t>
    </rPh>
    <rPh sb="106" eb="107">
      <t>タモ</t>
    </rPh>
    <rPh sb="120" eb="122">
      <t>リュウドウ</t>
    </rPh>
    <rPh sb="122" eb="124">
      <t>ヒリツ</t>
    </rPh>
    <rPh sb="131" eb="133">
      <t>ネンド</t>
    </rPh>
    <rPh sb="137" eb="139">
      <t>ゾウゲン</t>
    </rPh>
    <rPh sb="146" eb="148">
      <t>トウガイ</t>
    </rPh>
    <rPh sb="148" eb="149">
      <t>チ</t>
    </rPh>
    <rPh sb="150" eb="151">
      <t>ツネ</t>
    </rPh>
    <rPh sb="157" eb="158">
      <t>コ</t>
    </rPh>
    <rPh sb="163" eb="165">
      <t>ジュウブン</t>
    </rPh>
    <rPh sb="167" eb="169">
      <t>シハライ</t>
    </rPh>
    <rPh sb="169" eb="171">
      <t>ノウリョク</t>
    </rPh>
    <rPh sb="173" eb="174">
      <t>ユウ</t>
    </rPh>
    <rPh sb="182" eb="184">
      <t>サイム</t>
    </rPh>
    <rPh sb="184" eb="186">
      <t>ザンダカ</t>
    </rPh>
    <rPh sb="193" eb="195">
      <t>コンゴ</t>
    </rPh>
    <rPh sb="196" eb="198">
      <t>ロウキュウ</t>
    </rPh>
    <rPh sb="198" eb="200">
      <t>シセツ</t>
    </rPh>
    <rPh sb="201" eb="203">
      <t>コウシン</t>
    </rPh>
    <rPh sb="204" eb="207">
      <t>タイシンカ</t>
    </rPh>
    <rPh sb="210" eb="213">
      <t>ダイキボ</t>
    </rPh>
    <rPh sb="213" eb="215">
      <t>ジギョウ</t>
    </rPh>
    <rPh sb="216" eb="217">
      <t>ソナ</t>
    </rPh>
    <rPh sb="219" eb="221">
      <t>シホン</t>
    </rPh>
    <rPh sb="238" eb="240">
      <t>キギョウ</t>
    </rPh>
    <rPh sb="240" eb="241">
      <t>サイ</t>
    </rPh>
    <rPh sb="241" eb="243">
      <t>ザンダカ</t>
    </rPh>
    <rPh sb="243" eb="244">
      <t>タイ</t>
    </rPh>
    <rPh sb="244" eb="246">
      <t>キュウスイ</t>
    </rPh>
    <rPh sb="246" eb="248">
      <t>シュウエキ</t>
    </rPh>
    <rPh sb="248" eb="250">
      <t>ヒリツ</t>
    </rPh>
    <rPh sb="272" eb="274">
      <t>キギョウ</t>
    </rPh>
    <rPh sb="274" eb="275">
      <t>サイ</t>
    </rPh>
    <rPh sb="276" eb="278">
      <t>テイゲン</t>
    </rPh>
    <rPh sb="279" eb="280">
      <t>ハカ</t>
    </rPh>
    <rPh sb="284" eb="286">
      <t>コンゴ</t>
    </rPh>
    <rPh sb="287" eb="290">
      <t>ダイキボ</t>
    </rPh>
    <rPh sb="290" eb="292">
      <t>ジギョウ</t>
    </rPh>
    <rPh sb="293" eb="296">
      <t>ケイカクテキ</t>
    </rPh>
    <rPh sb="297" eb="299">
      <t>スイシン</t>
    </rPh>
    <rPh sb="301" eb="302">
      <t>マイ</t>
    </rPh>
    <rPh sb="308" eb="310">
      <t>キュウスイ</t>
    </rPh>
    <rPh sb="310" eb="312">
      <t>ゲンカ</t>
    </rPh>
    <rPh sb="315" eb="317">
      <t>ルイジ</t>
    </rPh>
    <rPh sb="317" eb="319">
      <t>ダンタイ</t>
    </rPh>
    <rPh sb="321" eb="322">
      <t>ヒク</t>
    </rPh>
    <rPh sb="323" eb="325">
      <t>ジョウキョウ</t>
    </rPh>
    <rPh sb="331" eb="333">
      <t>ケイネン</t>
    </rPh>
    <rPh sb="334" eb="336">
      <t>ヒカク</t>
    </rPh>
    <rPh sb="339" eb="340">
      <t>オオム</t>
    </rPh>
    <rPh sb="341" eb="343">
      <t>アンテイ</t>
    </rPh>
    <rPh sb="349" eb="351">
      <t>ヒヨウ</t>
    </rPh>
    <rPh sb="352" eb="354">
      <t>コウリツ</t>
    </rPh>
    <rPh sb="354" eb="355">
      <t>セイ</t>
    </rPh>
    <rPh sb="357" eb="358">
      <t>ハカ</t>
    </rPh>
    <rPh sb="363" eb="365">
      <t>ジョウタイ</t>
    </rPh>
    <rPh sb="369" eb="371">
      <t>コンゴ</t>
    </rPh>
    <rPh sb="372" eb="374">
      <t>コウシン</t>
    </rPh>
    <rPh sb="374" eb="376">
      <t>トウシ</t>
    </rPh>
    <rPh sb="376" eb="377">
      <t>トウ</t>
    </rPh>
    <rPh sb="381" eb="383">
      <t>ザイゲン</t>
    </rPh>
    <rPh sb="384" eb="386">
      <t>カクホ</t>
    </rPh>
    <rPh sb="390" eb="391">
      <t>サラ</t>
    </rPh>
    <rPh sb="393" eb="395">
      <t>ヒヨウ</t>
    </rPh>
    <rPh sb="396" eb="398">
      <t>サクゲン</t>
    </rPh>
    <rPh sb="401" eb="402">
      <t>ツト</t>
    </rPh>
    <rPh sb="406" eb="408">
      <t>ヒツヨウ</t>
    </rPh>
    <rPh sb="416" eb="418">
      <t>シセツ</t>
    </rPh>
    <rPh sb="419" eb="422">
      <t>コウリツセイ</t>
    </rPh>
    <rPh sb="430" eb="432">
      <t>シセツ</t>
    </rPh>
    <rPh sb="432" eb="434">
      <t>リヨウ</t>
    </rPh>
    <rPh sb="434" eb="435">
      <t>リツ</t>
    </rPh>
    <rPh sb="437" eb="438">
      <t>アラワ</t>
    </rPh>
    <rPh sb="446" eb="448">
      <t>テキセイ</t>
    </rPh>
    <rPh sb="449" eb="451">
      <t>キボ</t>
    </rPh>
    <rPh sb="461" eb="463">
      <t>キョウキュウ</t>
    </rPh>
    <rPh sb="465" eb="467">
      <t>ハイスイ</t>
    </rPh>
    <rPh sb="467" eb="468">
      <t>リョウ</t>
    </rPh>
    <rPh sb="469" eb="472">
      <t>コウリツセイ</t>
    </rPh>
    <rPh sb="480" eb="481">
      <t>ユウ</t>
    </rPh>
    <rPh sb="481" eb="482">
      <t>シュウ</t>
    </rPh>
    <rPh sb="482" eb="483">
      <t>リツ</t>
    </rPh>
    <rPh sb="485" eb="486">
      <t>シメ</t>
    </rPh>
    <rPh sb="497" eb="498">
      <t>ダイ</t>
    </rPh>
    <rPh sb="499" eb="501">
      <t>スイイ</t>
    </rPh>
    <rPh sb="506" eb="507">
      <t>オオ</t>
    </rPh>
    <rPh sb="509" eb="511">
      <t>カイゼン</t>
    </rPh>
    <rPh sb="521" eb="523">
      <t>ロウスイ</t>
    </rPh>
    <rPh sb="523" eb="525">
      <t>チョウサ</t>
    </rPh>
    <rPh sb="526" eb="528">
      <t>ロウキュウ</t>
    </rPh>
    <rPh sb="528" eb="529">
      <t>カン</t>
    </rPh>
    <rPh sb="530" eb="532">
      <t>コウシン</t>
    </rPh>
    <rPh sb="535" eb="537">
      <t>ケイカク</t>
    </rPh>
    <rPh sb="537" eb="538">
      <t>テキ</t>
    </rPh>
    <rPh sb="539" eb="541">
      <t>ケイゾク</t>
    </rPh>
    <rPh sb="543" eb="544">
      <t>オコナ</t>
    </rPh>
    <rPh sb="546" eb="547">
      <t>ユウ</t>
    </rPh>
    <rPh sb="547" eb="548">
      <t>シュウ</t>
    </rPh>
    <rPh sb="548" eb="549">
      <t>リツ</t>
    </rPh>
    <rPh sb="551" eb="553">
      <t>コウジョウ</t>
    </rPh>
    <rPh sb="554" eb="555">
      <t>ツト</t>
    </rPh>
    <rPh sb="562" eb="565">
      <t>コウリツセイ</t>
    </rPh>
    <rPh sb="567" eb="568">
      <t>タカ</t>
    </rPh>
    <rPh sb="572" eb="574">
      <t>ヒツヨウ</t>
    </rPh>
    <phoneticPr fontId="4"/>
  </si>
  <si>
    <t>　経営については、現在まで概ね健全な数値を保持してきました。
　しかし、給水人口の減少や節水型家電の普及などを背景に、給水収益は年々減少傾向にある一方、老朽施設の更新や耐震化など施設投資の需要は増加していくなど厳しい状況を迎えていることから、更なる費用削減を図っていく必要があります。
　また、施設投資については、限られた財源の中で計画的かつ効率的に推進していくために、施設の長寿命化対策やアセットマネジメントの活用を図っていく必要があります。</t>
    <rPh sb="1" eb="3">
      <t>ケイエイ</t>
    </rPh>
    <rPh sb="9" eb="11">
      <t>ゲンザイ</t>
    </rPh>
    <rPh sb="13" eb="14">
      <t>オオム</t>
    </rPh>
    <rPh sb="15" eb="17">
      <t>ケンゼン</t>
    </rPh>
    <rPh sb="18" eb="20">
      <t>スウチ</t>
    </rPh>
    <rPh sb="21" eb="23">
      <t>ホジ</t>
    </rPh>
    <rPh sb="36" eb="38">
      <t>キュウスイ</t>
    </rPh>
    <rPh sb="38" eb="40">
      <t>ジンコウ</t>
    </rPh>
    <rPh sb="41" eb="43">
      <t>ゲンショウ</t>
    </rPh>
    <rPh sb="44" eb="46">
      <t>セッスイ</t>
    </rPh>
    <rPh sb="46" eb="47">
      <t>カタ</t>
    </rPh>
    <rPh sb="47" eb="49">
      <t>カデン</t>
    </rPh>
    <rPh sb="50" eb="52">
      <t>フキュウ</t>
    </rPh>
    <rPh sb="55" eb="57">
      <t>ハイケイ</t>
    </rPh>
    <rPh sb="59" eb="61">
      <t>キュウスイ</t>
    </rPh>
    <rPh sb="61" eb="63">
      <t>シュウエキ</t>
    </rPh>
    <rPh sb="64" eb="66">
      <t>ネンネン</t>
    </rPh>
    <rPh sb="66" eb="68">
      <t>ゲンショウ</t>
    </rPh>
    <rPh sb="68" eb="70">
      <t>ケイコウ</t>
    </rPh>
    <rPh sb="73" eb="75">
      <t>イッポウ</t>
    </rPh>
    <rPh sb="76" eb="78">
      <t>ロウキュウ</t>
    </rPh>
    <rPh sb="78" eb="80">
      <t>シセツ</t>
    </rPh>
    <rPh sb="81" eb="83">
      <t>コウシン</t>
    </rPh>
    <rPh sb="84" eb="87">
      <t>タイシンカ</t>
    </rPh>
    <rPh sb="89" eb="91">
      <t>シセツ</t>
    </rPh>
    <rPh sb="91" eb="93">
      <t>トウシ</t>
    </rPh>
    <rPh sb="94" eb="96">
      <t>ジュヨウ</t>
    </rPh>
    <rPh sb="97" eb="99">
      <t>ゾウカ</t>
    </rPh>
    <rPh sb="105" eb="106">
      <t>キビ</t>
    </rPh>
    <rPh sb="108" eb="110">
      <t>ジョウキョウ</t>
    </rPh>
    <rPh sb="111" eb="112">
      <t>ムカ</t>
    </rPh>
    <rPh sb="121" eb="122">
      <t>サラ</t>
    </rPh>
    <rPh sb="124" eb="126">
      <t>ヒヨウ</t>
    </rPh>
    <rPh sb="126" eb="128">
      <t>サクゲン</t>
    </rPh>
    <rPh sb="129" eb="130">
      <t>ハカ</t>
    </rPh>
    <rPh sb="134" eb="136">
      <t>ヒツヨウ</t>
    </rPh>
    <rPh sb="147" eb="149">
      <t>シセツ</t>
    </rPh>
    <rPh sb="149" eb="151">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</si>
</sst>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0.78</c:v>
                </c:pt>
                <c:pt idx="1">
                  <c:v>0.63</c:v>
                </c:pt>
                <c:pt idx="2">
                  <c:v>0.49</c:v>
                </c:pt>
                <c:pt idx="3">
                  <c:v>0.62</c:v>
                </c:pt>
                <c:pt idx="4">
                  <c:v>0.33</c:v>
                </c:pt>
              </c:numCache>
            </c:numRef>
          </c:val>
        </c:ser>
        <c:dLbls>
          <c:showLegendKey val="0"/>
          <c:showVal val="0"/>
          <c:showCatName val="0"/>
          <c:showSerName val="0"/>
          <c:showPercent val="0"/>
          <c:showBubbleSize val="0"/>
        </c:dLbls>
        <c:gapWidth val="150"/>
        <c:axId val="53958912"/>
        <c:axId val="539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53958912"/>
        <c:axId val="53965184"/>
      </c:lineChart>
      <c:dateAx>
        <c:axId val="53958912"/>
        <c:scaling>
          <c:orientation val="minMax"/>
        </c:scaling>
        <c:delete val="1"/>
        <c:axPos val="b"/>
        <c:numFmt formatCode="ge" sourceLinked="1"/>
        <c:majorTickMark val="none"/>
        <c:minorTickMark val="none"/>
        <c:tickLblPos val="none"/>
        <c:crossAx val="53965184"/>
        <c:crosses val="autoZero"/>
        <c:auto val="1"/>
        <c:lblOffset val="100"/>
        <c:baseTimeUnit val="years"/>
      </c:dateAx>
      <c:valAx>
        <c:axId val="539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82.05</c:v>
                </c:pt>
                <c:pt idx="1">
                  <c:v>81.36</c:v>
                </c:pt>
                <c:pt idx="2">
                  <c:v>80.13</c:v>
                </c:pt>
                <c:pt idx="3">
                  <c:v>80.84</c:v>
                </c:pt>
                <c:pt idx="4">
                  <c:v>77.97</c:v>
                </c:pt>
              </c:numCache>
            </c:numRef>
          </c:val>
        </c:ser>
        <c:dLbls>
          <c:showLegendKey val="0"/>
          <c:showVal val="0"/>
          <c:showCatName val="0"/>
          <c:showSerName val="0"/>
          <c:showPercent val="0"/>
          <c:showBubbleSize val="0"/>
        </c:dLbls>
        <c:gapWidth val="150"/>
        <c:axId val="150829696"/>
        <c:axId val="150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50829696"/>
        <c:axId val="150856448"/>
      </c:lineChart>
      <c:dateAx>
        <c:axId val="150829696"/>
        <c:scaling>
          <c:orientation val="minMax"/>
        </c:scaling>
        <c:delete val="1"/>
        <c:axPos val="b"/>
        <c:numFmt formatCode="ge" sourceLinked="1"/>
        <c:majorTickMark val="none"/>
        <c:minorTickMark val="none"/>
        <c:tickLblPos val="none"/>
        <c:crossAx val="150856448"/>
        <c:crosses val="autoZero"/>
        <c:auto val="1"/>
        <c:lblOffset val="100"/>
        <c:baseTimeUnit val="years"/>
      </c:dateAx>
      <c:valAx>
        <c:axId val="150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88.69</c:v>
                </c:pt>
                <c:pt idx="1">
                  <c:v>88.79</c:v>
                </c:pt>
                <c:pt idx="2">
                  <c:v>88.93</c:v>
                </c:pt>
                <c:pt idx="3">
                  <c:v>88.29</c:v>
                </c:pt>
                <c:pt idx="4">
                  <c:v>88.95</c:v>
                </c:pt>
              </c:numCache>
            </c:numRef>
          </c:val>
        </c:ser>
        <c:dLbls>
          <c:showLegendKey val="0"/>
          <c:showVal val="0"/>
          <c:showCatName val="0"/>
          <c:showSerName val="0"/>
          <c:showPercent val="0"/>
          <c:showBubbleSize val="0"/>
        </c:dLbls>
        <c:gapWidth val="150"/>
        <c:axId val="150886656"/>
        <c:axId val="1508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50886656"/>
        <c:axId val="150892928"/>
      </c:lineChart>
      <c:dateAx>
        <c:axId val="150886656"/>
        <c:scaling>
          <c:orientation val="minMax"/>
        </c:scaling>
        <c:delete val="1"/>
        <c:axPos val="b"/>
        <c:numFmt formatCode="ge" sourceLinked="1"/>
        <c:majorTickMark val="none"/>
        <c:minorTickMark val="none"/>
        <c:tickLblPos val="none"/>
        <c:crossAx val="150892928"/>
        <c:crosses val="autoZero"/>
        <c:auto val="1"/>
        <c:lblOffset val="100"/>
        <c:baseTimeUnit val="years"/>
      </c:dateAx>
      <c:valAx>
        <c:axId val="1508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119.85</c:v>
                </c:pt>
                <c:pt idx="1">
                  <c:v>118.24</c:v>
                </c:pt>
                <c:pt idx="2">
                  <c:v>115.29</c:v>
                </c:pt>
                <c:pt idx="3">
                  <c:v>108.48</c:v>
                </c:pt>
                <c:pt idx="4">
                  <c:v>110.31</c:v>
                </c:pt>
              </c:numCache>
            </c:numRef>
          </c:val>
        </c:ser>
        <c:dLbls>
          <c:showLegendKey val="0"/>
          <c:showVal val="0"/>
          <c:showCatName val="0"/>
          <c:showSerName val="0"/>
          <c:showPercent val="0"/>
          <c:showBubbleSize val="0"/>
        </c:dLbls>
        <c:gapWidth val="150"/>
        <c:axId val="144574336"/>
        <c:axId val="1445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44574336"/>
        <c:axId val="144580608"/>
      </c:lineChart>
      <c:dateAx>
        <c:axId val="144574336"/>
        <c:scaling>
          <c:orientation val="minMax"/>
        </c:scaling>
        <c:delete val="1"/>
        <c:axPos val="b"/>
        <c:numFmt formatCode="ge" sourceLinked="1"/>
        <c:majorTickMark val="none"/>
        <c:minorTickMark val="none"/>
        <c:tickLblPos val="none"/>
        <c:crossAx val="144580608"/>
        <c:crosses val="autoZero"/>
        <c:auto val="1"/>
        <c:lblOffset val="100"/>
        <c:baseTimeUnit val="years"/>
      </c:dateAx>
      <c:valAx>
        <c:axId val="14458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42.42</c:v>
                </c:pt>
                <c:pt idx="1">
                  <c:v>43.4</c:v>
                </c:pt>
                <c:pt idx="2">
                  <c:v>44.52</c:v>
                </c:pt>
                <c:pt idx="3">
                  <c:v>45.25</c:v>
                </c:pt>
                <c:pt idx="4">
                  <c:v>46.57</c:v>
                </c:pt>
              </c:numCache>
            </c:numRef>
          </c:val>
        </c:ser>
        <c:dLbls>
          <c:showLegendKey val="0"/>
          <c:showVal val="0"/>
          <c:showCatName val="0"/>
          <c:showSerName val="0"/>
          <c:showPercent val="0"/>
          <c:showBubbleSize val="0"/>
        </c:dLbls>
        <c:gapWidth val="150"/>
        <c:axId val="144610816"/>
        <c:axId val="1446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144610816"/>
        <c:axId val="144612736"/>
      </c:lineChart>
      <c:dateAx>
        <c:axId val="144610816"/>
        <c:scaling>
          <c:orientation val="minMax"/>
        </c:scaling>
        <c:delete val="1"/>
        <c:axPos val="b"/>
        <c:numFmt formatCode="ge" sourceLinked="1"/>
        <c:majorTickMark val="none"/>
        <c:minorTickMark val="none"/>
        <c:tickLblPos val="none"/>
        <c:crossAx val="144612736"/>
        <c:crosses val="autoZero"/>
        <c:auto val="1"/>
        <c:lblOffset val="100"/>
        <c:baseTimeUnit val="years"/>
      </c:dateAx>
      <c:valAx>
        <c:axId val="1446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8.2799999999999994</c:v>
                </c:pt>
                <c:pt idx="1">
                  <c:v>10.3</c:v>
                </c:pt>
                <c:pt idx="2">
                  <c:v>10.65</c:v>
                </c:pt>
                <c:pt idx="3">
                  <c:v>13.86</c:v>
                </c:pt>
                <c:pt idx="4">
                  <c:v>15.88</c:v>
                </c:pt>
              </c:numCache>
            </c:numRef>
          </c:val>
        </c:ser>
        <c:dLbls>
          <c:showLegendKey val="0"/>
          <c:showVal val="0"/>
          <c:showCatName val="0"/>
          <c:showSerName val="0"/>
          <c:showPercent val="0"/>
          <c:showBubbleSize val="0"/>
        </c:dLbls>
        <c:gapWidth val="150"/>
        <c:axId val="146752640"/>
        <c:axId val="1467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46752640"/>
        <c:axId val="146754560"/>
      </c:lineChart>
      <c:dateAx>
        <c:axId val="146752640"/>
        <c:scaling>
          <c:orientation val="minMax"/>
        </c:scaling>
        <c:delete val="1"/>
        <c:axPos val="b"/>
        <c:numFmt formatCode="ge" sourceLinked="1"/>
        <c:majorTickMark val="none"/>
        <c:minorTickMark val="none"/>
        <c:tickLblPos val="none"/>
        <c:crossAx val="146754560"/>
        <c:crosses val="autoZero"/>
        <c:auto val="1"/>
        <c:lblOffset val="100"/>
        <c:baseTimeUnit val="years"/>
      </c:dateAx>
      <c:valAx>
        <c:axId val="1467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95136"/>
        <c:axId val="1479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46795136"/>
        <c:axId val="147919616"/>
      </c:lineChart>
      <c:dateAx>
        <c:axId val="146795136"/>
        <c:scaling>
          <c:orientation val="minMax"/>
        </c:scaling>
        <c:delete val="1"/>
        <c:axPos val="b"/>
        <c:numFmt formatCode="ge" sourceLinked="1"/>
        <c:majorTickMark val="none"/>
        <c:minorTickMark val="none"/>
        <c:tickLblPos val="none"/>
        <c:crossAx val="147919616"/>
        <c:crosses val="autoZero"/>
        <c:auto val="1"/>
        <c:lblOffset val="100"/>
        <c:baseTimeUnit val="years"/>
      </c:dateAx>
      <c:valAx>
        <c:axId val="14791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651.53</c:v>
                </c:pt>
                <c:pt idx="1">
                  <c:v>507.74</c:v>
                </c:pt>
                <c:pt idx="2">
                  <c:v>903.48</c:v>
                </c:pt>
                <c:pt idx="3">
                  <c:v>726.26</c:v>
                </c:pt>
                <c:pt idx="4">
                  <c:v>420.22</c:v>
                </c:pt>
              </c:numCache>
            </c:numRef>
          </c:val>
        </c:ser>
        <c:dLbls>
          <c:showLegendKey val="0"/>
          <c:showVal val="0"/>
          <c:showCatName val="0"/>
          <c:showSerName val="0"/>
          <c:showPercent val="0"/>
          <c:showBubbleSize val="0"/>
        </c:dLbls>
        <c:gapWidth val="150"/>
        <c:axId val="147937920"/>
        <c:axId val="1479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47937920"/>
        <c:axId val="147952384"/>
      </c:lineChart>
      <c:dateAx>
        <c:axId val="147937920"/>
        <c:scaling>
          <c:orientation val="minMax"/>
        </c:scaling>
        <c:delete val="1"/>
        <c:axPos val="b"/>
        <c:numFmt formatCode="ge" sourceLinked="1"/>
        <c:majorTickMark val="none"/>
        <c:minorTickMark val="none"/>
        <c:tickLblPos val="none"/>
        <c:crossAx val="147952384"/>
        <c:crosses val="autoZero"/>
        <c:auto val="1"/>
        <c:lblOffset val="100"/>
        <c:baseTimeUnit val="years"/>
      </c:dateAx>
      <c:valAx>
        <c:axId val="14795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9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420.29</c:v>
                </c:pt>
                <c:pt idx="1">
                  <c:v>420.64</c:v>
                </c:pt>
                <c:pt idx="2">
                  <c:v>424.9</c:v>
                </c:pt>
                <c:pt idx="3">
                  <c:v>424.83</c:v>
                </c:pt>
                <c:pt idx="4">
                  <c:v>438.58</c:v>
                </c:pt>
              </c:numCache>
            </c:numRef>
          </c:val>
        </c:ser>
        <c:dLbls>
          <c:showLegendKey val="0"/>
          <c:showVal val="0"/>
          <c:showCatName val="0"/>
          <c:showSerName val="0"/>
          <c:showPercent val="0"/>
          <c:showBubbleSize val="0"/>
        </c:dLbls>
        <c:gapWidth val="150"/>
        <c:axId val="147970304"/>
        <c:axId val="1495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47970304"/>
        <c:axId val="149500288"/>
      </c:lineChart>
      <c:dateAx>
        <c:axId val="147970304"/>
        <c:scaling>
          <c:orientation val="minMax"/>
        </c:scaling>
        <c:delete val="1"/>
        <c:axPos val="b"/>
        <c:numFmt formatCode="ge" sourceLinked="1"/>
        <c:majorTickMark val="none"/>
        <c:minorTickMark val="none"/>
        <c:tickLblPos val="none"/>
        <c:crossAx val="149500288"/>
        <c:crosses val="autoZero"/>
        <c:auto val="1"/>
        <c:lblOffset val="100"/>
        <c:baseTimeUnit val="years"/>
      </c:dateAx>
      <c:valAx>
        <c:axId val="14950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9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115.35</c:v>
                </c:pt>
                <c:pt idx="1">
                  <c:v>113.12</c:v>
                </c:pt>
                <c:pt idx="2">
                  <c:v>108.94</c:v>
                </c:pt>
                <c:pt idx="3">
                  <c:v>102.2</c:v>
                </c:pt>
                <c:pt idx="4">
                  <c:v>102.96</c:v>
                </c:pt>
              </c:numCache>
            </c:numRef>
          </c:val>
        </c:ser>
        <c:dLbls>
          <c:showLegendKey val="0"/>
          <c:showVal val="0"/>
          <c:showCatName val="0"/>
          <c:showSerName val="0"/>
          <c:showPercent val="0"/>
          <c:showBubbleSize val="0"/>
        </c:dLbls>
        <c:gapWidth val="150"/>
        <c:axId val="149534592"/>
        <c:axId val="1495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49534592"/>
        <c:axId val="149540864"/>
      </c:lineChart>
      <c:dateAx>
        <c:axId val="149534592"/>
        <c:scaling>
          <c:orientation val="minMax"/>
        </c:scaling>
        <c:delete val="1"/>
        <c:axPos val="b"/>
        <c:numFmt formatCode="ge" sourceLinked="1"/>
        <c:majorTickMark val="none"/>
        <c:minorTickMark val="none"/>
        <c:tickLblPos val="none"/>
        <c:crossAx val="149540864"/>
        <c:crosses val="autoZero"/>
        <c:auto val="1"/>
        <c:lblOffset val="100"/>
        <c:baseTimeUnit val="years"/>
      </c:dateAx>
      <c:valAx>
        <c:axId val="149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112.7</c:v>
                </c:pt>
                <c:pt idx="1">
                  <c:v>114.41</c:v>
                </c:pt>
                <c:pt idx="2">
                  <c:v>118.66</c:v>
                </c:pt>
                <c:pt idx="3">
                  <c:v>126.63</c:v>
                </c:pt>
                <c:pt idx="4">
                  <c:v>125.31</c:v>
                </c:pt>
              </c:numCache>
            </c:numRef>
          </c:val>
        </c:ser>
        <c:dLbls>
          <c:showLegendKey val="0"/>
          <c:showVal val="0"/>
          <c:showCatName val="0"/>
          <c:showSerName val="0"/>
          <c:showPercent val="0"/>
          <c:showBubbleSize val="0"/>
        </c:dLbls>
        <c:gapWidth val="150"/>
        <c:axId val="150815872"/>
        <c:axId val="1508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50815872"/>
        <c:axId val="150817792"/>
      </c:lineChart>
      <c:dateAx>
        <c:axId val="150815872"/>
        <c:scaling>
          <c:orientation val="minMax"/>
        </c:scaling>
        <c:delete val="1"/>
        <c:axPos val="b"/>
        <c:numFmt formatCode="ge" sourceLinked="1"/>
        <c:majorTickMark val="none"/>
        <c:minorTickMark val="none"/>
        <c:tickLblPos val="none"/>
        <c:crossAx val="150817792"/>
        <c:crosses val="autoZero"/>
        <c:auto val="1"/>
        <c:lblOffset val="100"/>
        <c:baseTimeUnit val="years"/>
      </c:dateAx>
      <c:valAx>
        <c:axId val="1508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J8" sqref="BJ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都城市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169461</v>
      </c>
      <c r="AJ8" s="56"/>
      <c r="AK8" s="56"/>
      <c r="AL8" s="56"/>
      <c r="AM8" s="56"/>
      <c r="AN8" s="56"/>
      <c r="AO8" s="56"/>
      <c r="AP8" s="57"/>
      <c r="AQ8" s="47">
        <f>データ!R6</f>
        <v>653.36</v>
      </c>
      <c r="AR8" s="47"/>
      <c r="AS8" s="47"/>
      <c r="AT8" s="47"/>
      <c r="AU8" s="47"/>
      <c r="AV8" s="47"/>
      <c r="AW8" s="47"/>
      <c r="AX8" s="47"/>
      <c r="AY8" s="47">
        <f>データ!S6</f>
        <v>259.37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53.97</v>
      </c>
      <c r="K10" s="47"/>
      <c r="L10" s="47"/>
      <c r="M10" s="47"/>
      <c r="N10" s="47"/>
      <c r="O10" s="47"/>
      <c r="P10" s="47"/>
      <c r="Q10" s="47"/>
      <c r="R10" s="47">
        <f>データ!O6</f>
        <v>91.97</v>
      </c>
      <c r="S10" s="47"/>
      <c r="T10" s="47"/>
      <c r="U10" s="47"/>
      <c r="V10" s="47"/>
      <c r="W10" s="47"/>
      <c r="X10" s="47"/>
      <c r="Y10" s="47"/>
      <c r="Z10" s="78">
        <f>データ!P6</f>
        <v>2300</v>
      </c>
      <c r="AA10" s="78"/>
      <c r="AB10" s="78"/>
      <c r="AC10" s="78"/>
      <c r="AD10" s="78"/>
      <c r="AE10" s="78"/>
      <c r="AF10" s="78"/>
      <c r="AG10" s="78"/>
      <c r="AH10" s="2"/>
      <c r="AI10" s="78">
        <f>データ!T6</f>
        <v>155337</v>
      </c>
      <c r="AJ10" s="78"/>
      <c r="AK10" s="78"/>
      <c r="AL10" s="78"/>
      <c r="AM10" s="78"/>
      <c r="AN10" s="78"/>
      <c r="AO10" s="78"/>
      <c r="AP10" s="78"/>
      <c r="AQ10" s="47">
        <f>データ!U6</f>
        <v>352.5</v>
      </c>
      <c r="AR10" s="47"/>
      <c r="AS10" s="47"/>
      <c r="AT10" s="47"/>
      <c r="AU10" s="47"/>
      <c r="AV10" s="47"/>
      <c r="AW10" s="47"/>
      <c r="AX10" s="47"/>
      <c r="AY10" s="47">
        <f>データ!V6</f>
        <v>440.67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2014</v>
      </c>
      <c r="C6" s="31">
        <f t="shared" ref="C6:V6" si="3">C7</f>
        <v>452025</v>
      </c>
      <c r="D6" s="31">
        <f t="shared" si="3"/>
        <v>46</v>
      </c>
      <c r="E6" s="31">
        <f t="shared" si="3"/>
        <v>1</v>
      </c>
      <c r="F6" s="31">
        <f t="shared" si="3"/>
        <v>0</v>
      </c>
      <c r="G6" s="31">
        <f t="shared" si="3"/>
        <v>1</v>
      </c>
      <c r="H6" s="31" t="str">
        <f t="shared" si="3"/>
        <v>宮崎県　都城市</v>
      </c>
      <c r="I6" s="31" t="str">
        <f t="shared" si="3"/>
        <v>法適用</v>
      </c>
      <c r="J6" s="31" t="str">
        <f t="shared" si="3"/>
        <v>水道事業</v>
      </c>
      <c r="K6" s="31" t="str">
        <f t="shared" si="3"/>
        <v>末端給水事業</v>
      </c>
      <c r="L6" s="31" t="str">
        <f t="shared" si="3"/>
        <v>A2</v>
      </c>
      <c r="M6" s="32" t="str">
        <f t="shared" si="3"/>
        <v>-</v>
      </c>
      <c r="N6" s="32">
        <f t="shared" si="3"/>
        <v>53.97</v>
      </c>
      <c r="O6" s="32">
        <f t="shared" si="3"/>
        <v>91.97</v>
      </c>
      <c r="P6" s="32">
        <f t="shared" si="3"/>
        <v>2300</v>
      </c>
      <c r="Q6" s="32">
        <f t="shared" si="3"/>
        <v>169461</v>
      </c>
      <c r="R6" s="32">
        <f t="shared" si="3"/>
        <v>653.36</v>
      </c>
      <c r="S6" s="32">
        <f t="shared" si="3"/>
        <v>259.37</v>
      </c>
      <c r="T6" s="32">
        <f t="shared" si="3"/>
        <v>155337</v>
      </c>
      <c r="U6" s="32">
        <f t="shared" si="3"/>
        <v>352.5</v>
      </c>
      <c r="V6" s="32">
        <f t="shared" si="3"/>
        <v>440.67</v>
      </c>
      <c r="W6" s="33">
        <f>IF(W7="",NA(),W7)</f>
        <v>119.85</v>
      </c>
      <c r="X6" s="33">
        <f t="shared" ref="X6:AF6" si="4">IF(X7="",NA(),X7)</f>
        <v>118.24</v>
      </c>
      <c r="Y6" s="33">
        <f t="shared" si="4"/>
        <v>115.29</v>
      </c>
      <c r="Z6" s="33">
        <f t="shared" si="4"/>
        <v>108.48</v>
      </c>
      <c r="AA6" s="33">
        <f t="shared" si="4"/>
        <v>110.31</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651.53</v>
      </c>
      <c r="AT6" s="33">
        <f t="shared" ref="AT6:BB6" si="6">IF(AT7="",NA(),AT7)</f>
        <v>507.74</v>
      </c>
      <c r="AU6" s="33">
        <f t="shared" si="6"/>
        <v>903.48</v>
      </c>
      <c r="AV6" s="33">
        <f t="shared" si="6"/>
        <v>726.26</v>
      </c>
      <c r="AW6" s="33">
        <f t="shared" si="6"/>
        <v>420.22</v>
      </c>
      <c r="AX6" s="33">
        <f t="shared" si="6"/>
        <v>545.52</v>
      </c>
      <c r="AY6" s="33">
        <f t="shared" si="6"/>
        <v>602.73</v>
      </c>
      <c r="AZ6" s="33">
        <f t="shared" si="6"/>
        <v>590.46</v>
      </c>
      <c r="BA6" s="33">
        <f t="shared" si="6"/>
        <v>628.34</v>
      </c>
      <c r="BB6" s="33">
        <f t="shared" si="6"/>
        <v>289.8</v>
      </c>
      <c r="BC6" s="32" t="str">
        <f>IF(BC7="","",IF(BC7="-","【-】","【"&amp;SUBSTITUTE(TEXT(BC7,"#,##0.00"),"-","△")&amp;"】"))</f>
        <v>【264.16】</v>
      </c>
      <c r="BD6" s="33">
        <f>IF(BD7="",NA(),BD7)</f>
        <v>420.29</v>
      </c>
      <c r="BE6" s="33">
        <f t="shared" ref="BE6:BM6" si="7">IF(BE7="",NA(),BE7)</f>
        <v>420.64</v>
      </c>
      <c r="BF6" s="33">
        <f t="shared" si="7"/>
        <v>424.9</v>
      </c>
      <c r="BG6" s="33">
        <f t="shared" si="7"/>
        <v>424.83</v>
      </c>
      <c r="BH6" s="33">
        <f t="shared" si="7"/>
        <v>438.58</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115.35</v>
      </c>
      <c r="BP6" s="33">
        <f t="shared" ref="BP6:BX6" si="8">IF(BP7="",NA(),BP7)</f>
        <v>113.12</v>
      </c>
      <c r="BQ6" s="33">
        <f t="shared" si="8"/>
        <v>108.94</v>
      </c>
      <c r="BR6" s="33">
        <f t="shared" si="8"/>
        <v>102.2</v>
      </c>
      <c r="BS6" s="33">
        <f t="shared" si="8"/>
        <v>102.96</v>
      </c>
      <c r="BT6" s="33">
        <f t="shared" si="8"/>
        <v>100.11</v>
      </c>
      <c r="BU6" s="33">
        <f t="shared" si="8"/>
        <v>99</v>
      </c>
      <c r="BV6" s="33">
        <f t="shared" si="8"/>
        <v>99.91</v>
      </c>
      <c r="BW6" s="33">
        <f t="shared" si="8"/>
        <v>99.89</v>
      </c>
      <c r="BX6" s="33">
        <f t="shared" si="8"/>
        <v>107.05</v>
      </c>
      <c r="BY6" s="32" t="str">
        <f>IF(BY7="","",IF(BY7="-","【-】","【"&amp;SUBSTITUTE(TEXT(BY7,"#,##0.00"),"-","△")&amp;"】"))</f>
        <v>【104.60】</v>
      </c>
      <c r="BZ6" s="33">
        <f>IF(BZ7="",NA(),BZ7)</f>
        <v>112.7</v>
      </c>
      <c r="CA6" s="33">
        <f t="shared" ref="CA6:CI6" si="9">IF(CA7="",NA(),CA7)</f>
        <v>114.41</v>
      </c>
      <c r="CB6" s="33">
        <f t="shared" si="9"/>
        <v>118.66</v>
      </c>
      <c r="CC6" s="33">
        <f t="shared" si="9"/>
        <v>126.63</v>
      </c>
      <c r="CD6" s="33">
        <f t="shared" si="9"/>
        <v>125.31</v>
      </c>
      <c r="CE6" s="33">
        <f t="shared" si="9"/>
        <v>163.07</v>
      </c>
      <c r="CF6" s="33">
        <f t="shared" si="9"/>
        <v>164.03</v>
      </c>
      <c r="CG6" s="33">
        <f t="shared" si="9"/>
        <v>164.25</v>
      </c>
      <c r="CH6" s="33">
        <f t="shared" si="9"/>
        <v>165.34</v>
      </c>
      <c r="CI6" s="33">
        <f t="shared" si="9"/>
        <v>155.09</v>
      </c>
      <c r="CJ6" s="32" t="str">
        <f>IF(CJ7="","",IF(CJ7="-","【-】","【"&amp;SUBSTITUTE(TEXT(CJ7,"#,##0.00"),"-","△")&amp;"】"))</f>
        <v>【164.21】</v>
      </c>
      <c r="CK6" s="33">
        <f>IF(CK7="",NA(),CK7)</f>
        <v>82.05</v>
      </c>
      <c r="CL6" s="33">
        <f t="shared" ref="CL6:CT6" si="10">IF(CL7="",NA(),CL7)</f>
        <v>81.36</v>
      </c>
      <c r="CM6" s="33">
        <f t="shared" si="10"/>
        <v>80.13</v>
      </c>
      <c r="CN6" s="33">
        <f t="shared" si="10"/>
        <v>80.84</v>
      </c>
      <c r="CO6" s="33">
        <f t="shared" si="10"/>
        <v>77.97</v>
      </c>
      <c r="CP6" s="33">
        <f t="shared" si="10"/>
        <v>63.67</v>
      </c>
      <c r="CQ6" s="33">
        <f t="shared" si="10"/>
        <v>63.07</v>
      </c>
      <c r="CR6" s="33">
        <f t="shared" si="10"/>
        <v>62.71</v>
      </c>
      <c r="CS6" s="33">
        <f t="shared" si="10"/>
        <v>62.15</v>
      </c>
      <c r="CT6" s="33">
        <f t="shared" si="10"/>
        <v>61.61</v>
      </c>
      <c r="CU6" s="32" t="str">
        <f>IF(CU7="","",IF(CU7="-","【-】","【"&amp;SUBSTITUTE(TEXT(CU7,"#,##0.00"),"-","△")&amp;"】"))</f>
        <v>【59.80】</v>
      </c>
      <c r="CV6" s="33">
        <f>IF(CV7="",NA(),CV7)</f>
        <v>88.69</v>
      </c>
      <c r="CW6" s="33">
        <f t="shared" ref="CW6:DE6" si="11">IF(CW7="",NA(),CW7)</f>
        <v>88.79</v>
      </c>
      <c r="CX6" s="33">
        <f t="shared" si="11"/>
        <v>88.93</v>
      </c>
      <c r="CY6" s="33">
        <f t="shared" si="11"/>
        <v>88.29</v>
      </c>
      <c r="CZ6" s="33">
        <f t="shared" si="11"/>
        <v>88.95</v>
      </c>
      <c r="DA6" s="33">
        <f t="shared" si="11"/>
        <v>90.67</v>
      </c>
      <c r="DB6" s="33">
        <f t="shared" si="11"/>
        <v>89.96</v>
      </c>
      <c r="DC6" s="33">
        <f t="shared" si="11"/>
        <v>90.54</v>
      </c>
      <c r="DD6" s="33">
        <f t="shared" si="11"/>
        <v>90.64</v>
      </c>
      <c r="DE6" s="33">
        <f t="shared" si="11"/>
        <v>90.23</v>
      </c>
      <c r="DF6" s="32" t="str">
        <f>IF(DF7="","",IF(DF7="-","【-】","【"&amp;SUBSTITUTE(TEXT(DF7,"#,##0.00"),"-","△")&amp;"】"))</f>
        <v>【89.78】</v>
      </c>
      <c r="DG6" s="33">
        <f>IF(DG7="",NA(),DG7)</f>
        <v>42.42</v>
      </c>
      <c r="DH6" s="33">
        <f t="shared" ref="DH6:DP6" si="12">IF(DH7="",NA(),DH7)</f>
        <v>43.4</v>
      </c>
      <c r="DI6" s="33">
        <f t="shared" si="12"/>
        <v>44.52</v>
      </c>
      <c r="DJ6" s="33">
        <f t="shared" si="12"/>
        <v>45.25</v>
      </c>
      <c r="DK6" s="33">
        <f t="shared" si="12"/>
        <v>46.57</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8.2799999999999994</v>
      </c>
      <c r="DS6" s="33">
        <f t="shared" ref="DS6:EA6" si="13">IF(DS7="",NA(),DS7)</f>
        <v>10.3</v>
      </c>
      <c r="DT6" s="33">
        <f t="shared" si="13"/>
        <v>10.65</v>
      </c>
      <c r="DU6" s="33">
        <f t="shared" si="13"/>
        <v>13.86</v>
      </c>
      <c r="DV6" s="33">
        <f t="shared" si="13"/>
        <v>15.88</v>
      </c>
      <c r="DW6" s="33">
        <f t="shared" si="13"/>
        <v>9.42</v>
      </c>
      <c r="DX6" s="33">
        <f t="shared" si="13"/>
        <v>9.92</v>
      </c>
      <c r="DY6" s="33">
        <f t="shared" si="13"/>
        <v>11.07</v>
      </c>
      <c r="DZ6" s="33">
        <f t="shared" si="13"/>
        <v>12.21</v>
      </c>
      <c r="EA6" s="33">
        <f t="shared" si="13"/>
        <v>13.57</v>
      </c>
      <c r="EB6" s="32" t="str">
        <f>IF(EB7="","",IF(EB7="-","【-】","【"&amp;SUBSTITUTE(TEXT(EB7,"#,##0.00"),"-","△")&amp;"】"))</f>
        <v>【12.42】</v>
      </c>
      <c r="EC6" s="33">
        <f>IF(EC7="",NA(),EC7)</f>
        <v>0.78</v>
      </c>
      <c r="ED6" s="33">
        <f t="shared" ref="ED6:EL6" si="14">IF(ED7="",NA(),ED7)</f>
        <v>0.63</v>
      </c>
      <c r="EE6" s="33">
        <f t="shared" si="14"/>
        <v>0.49</v>
      </c>
      <c r="EF6" s="33">
        <f t="shared" si="14"/>
        <v>0.62</v>
      </c>
      <c r="EG6" s="33">
        <f t="shared" si="14"/>
        <v>0.33</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452025</v>
      </c>
      <c r="D7" s="35">
        <v>46</v>
      </c>
      <c r="E7" s="35">
        <v>1</v>
      </c>
      <c r="F7" s="35">
        <v>0</v>
      </c>
      <c r="G7" s="35">
        <v>1</v>
      </c>
      <c r="H7" s="35" t="s">
        <v>92</v>
      </c>
      <c r="I7" s="35" t="s">
        <v>93</v>
      </c>
      <c r="J7" s="35" t="s">
        <v>94</v>
      </c>
      <c r="K7" s="35" t="s">
        <v>95</v>
      </c>
      <c r="L7" s="35" t="s">
        <v>96</v>
      </c>
      <c r="M7" s="36" t="s">
        <v>97</v>
      </c>
      <c r="N7" s="36">
        <v>53.97</v>
      </c>
      <c r="O7" s="36">
        <v>91.97</v>
      </c>
      <c r="P7" s="36">
        <v>2300</v>
      </c>
      <c r="Q7" s="36">
        <v>169461</v>
      </c>
      <c r="R7" s="36">
        <v>653.36</v>
      </c>
      <c r="S7" s="36">
        <v>259.37</v>
      </c>
      <c r="T7" s="36">
        <v>155337</v>
      </c>
      <c r="U7" s="36">
        <v>352.5</v>
      </c>
      <c r="V7" s="36">
        <v>440.67</v>
      </c>
      <c r="W7" s="36">
        <v>119.85</v>
      </c>
      <c r="X7" s="36">
        <v>118.24</v>
      </c>
      <c r="Y7" s="36">
        <v>115.29</v>
      </c>
      <c r="Z7" s="36">
        <v>108.48</v>
      </c>
      <c r="AA7" s="36">
        <v>110.31</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651.53</v>
      </c>
      <c r="AT7" s="36">
        <v>507.74</v>
      </c>
      <c r="AU7" s="36">
        <v>903.48</v>
      </c>
      <c r="AV7" s="36">
        <v>726.26</v>
      </c>
      <c r="AW7" s="36">
        <v>420.22</v>
      </c>
      <c r="AX7" s="36">
        <v>545.52</v>
      </c>
      <c r="AY7" s="36">
        <v>602.73</v>
      </c>
      <c r="AZ7" s="36">
        <v>590.46</v>
      </c>
      <c r="BA7" s="36">
        <v>628.34</v>
      </c>
      <c r="BB7" s="36">
        <v>289.8</v>
      </c>
      <c r="BC7" s="36">
        <v>264.16000000000003</v>
      </c>
      <c r="BD7" s="36">
        <v>420.29</v>
      </c>
      <c r="BE7" s="36">
        <v>420.64</v>
      </c>
      <c r="BF7" s="36">
        <v>424.9</v>
      </c>
      <c r="BG7" s="36">
        <v>424.83</v>
      </c>
      <c r="BH7" s="36">
        <v>438.58</v>
      </c>
      <c r="BI7" s="36">
        <v>313.52999999999997</v>
      </c>
      <c r="BJ7" s="36">
        <v>310.79000000000002</v>
      </c>
      <c r="BK7" s="36">
        <v>299.16000000000003</v>
      </c>
      <c r="BL7" s="36">
        <v>297.13</v>
      </c>
      <c r="BM7" s="36">
        <v>301.99</v>
      </c>
      <c r="BN7" s="36">
        <v>283.72000000000003</v>
      </c>
      <c r="BO7" s="36">
        <v>115.35</v>
      </c>
      <c r="BP7" s="36">
        <v>113.12</v>
      </c>
      <c r="BQ7" s="36">
        <v>108.94</v>
      </c>
      <c r="BR7" s="36">
        <v>102.2</v>
      </c>
      <c r="BS7" s="36">
        <v>102.96</v>
      </c>
      <c r="BT7" s="36">
        <v>100.11</v>
      </c>
      <c r="BU7" s="36">
        <v>99</v>
      </c>
      <c r="BV7" s="36">
        <v>99.91</v>
      </c>
      <c r="BW7" s="36">
        <v>99.89</v>
      </c>
      <c r="BX7" s="36">
        <v>107.05</v>
      </c>
      <c r="BY7" s="36">
        <v>104.6</v>
      </c>
      <c r="BZ7" s="36">
        <v>112.7</v>
      </c>
      <c r="CA7" s="36">
        <v>114.41</v>
      </c>
      <c r="CB7" s="36">
        <v>118.66</v>
      </c>
      <c r="CC7" s="36">
        <v>126.63</v>
      </c>
      <c r="CD7" s="36">
        <v>125.31</v>
      </c>
      <c r="CE7" s="36">
        <v>163.07</v>
      </c>
      <c r="CF7" s="36">
        <v>164.03</v>
      </c>
      <c r="CG7" s="36">
        <v>164.25</v>
      </c>
      <c r="CH7" s="36">
        <v>165.34</v>
      </c>
      <c r="CI7" s="36">
        <v>155.09</v>
      </c>
      <c r="CJ7" s="36">
        <v>164.21</v>
      </c>
      <c r="CK7" s="36">
        <v>82.05</v>
      </c>
      <c r="CL7" s="36">
        <v>81.36</v>
      </c>
      <c r="CM7" s="36">
        <v>80.13</v>
      </c>
      <c r="CN7" s="36">
        <v>80.84</v>
      </c>
      <c r="CO7" s="36">
        <v>77.97</v>
      </c>
      <c r="CP7" s="36">
        <v>63.67</v>
      </c>
      <c r="CQ7" s="36">
        <v>63.07</v>
      </c>
      <c r="CR7" s="36">
        <v>62.71</v>
      </c>
      <c r="CS7" s="36">
        <v>62.15</v>
      </c>
      <c r="CT7" s="36">
        <v>61.61</v>
      </c>
      <c r="CU7" s="36">
        <v>59.8</v>
      </c>
      <c r="CV7" s="36">
        <v>88.69</v>
      </c>
      <c r="CW7" s="36">
        <v>88.79</v>
      </c>
      <c r="CX7" s="36">
        <v>88.93</v>
      </c>
      <c r="CY7" s="36">
        <v>88.29</v>
      </c>
      <c r="CZ7" s="36">
        <v>88.95</v>
      </c>
      <c r="DA7" s="36">
        <v>90.67</v>
      </c>
      <c r="DB7" s="36">
        <v>89.96</v>
      </c>
      <c r="DC7" s="36">
        <v>90.54</v>
      </c>
      <c r="DD7" s="36">
        <v>90.64</v>
      </c>
      <c r="DE7" s="36">
        <v>90.23</v>
      </c>
      <c r="DF7" s="36">
        <v>89.78</v>
      </c>
      <c r="DG7" s="36">
        <v>42.42</v>
      </c>
      <c r="DH7" s="36">
        <v>43.4</v>
      </c>
      <c r="DI7" s="36">
        <v>44.52</v>
      </c>
      <c r="DJ7" s="36">
        <v>45.25</v>
      </c>
      <c r="DK7" s="36">
        <v>46.57</v>
      </c>
      <c r="DL7" s="36">
        <v>40.369999999999997</v>
      </c>
      <c r="DM7" s="36">
        <v>41.47</v>
      </c>
      <c r="DN7" s="36">
        <v>42.43</v>
      </c>
      <c r="DO7" s="36">
        <v>43.24</v>
      </c>
      <c r="DP7" s="36">
        <v>46.36</v>
      </c>
      <c r="DQ7" s="36">
        <v>46.31</v>
      </c>
      <c r="DR7" s="36">
        <v>8.2799999999999994</v>
      </c>
      <c r="DS7" s="36">
        <v>10.3</v>
      </c>
      <c r="DT7" s="36">
        <v>10.65</v>
      </c>
      <c r="DU7" s="36">
        <v>13.86</v>
      </c>
      <c r="DV7" s="36">
        <v>15.88</v>
      </c>
      <c r="DW7" s="36">
        <v>9.42</v>
      </c>
      <c r="DX7" s="36">
        <v>9.92</v>
      </c>
      <c r="DY7" s="36">
        <v>11.07</v>
      </c>
      <c r="DZ7" s="36">
        <v>12.21</v>
      </c>
      <c r="EA7" s="36">
        <v>13.57</v>
      </c>
      <c r="EB7" s="36">
        <v>12.42</v>
      </c>
      <c r="EC7" s="36">
        <v>0.78</v>
      </c>
      <c r="ED7" s="36">
        <v>0.63</v>
      </c>
      <c r="EE7" s="36">
        <v>0.49</v>
      </c>
      <c r="EF7" s="36">
        <v>0.62</v>
      </c>
      <c r="EG7" s="36">
        <v>0.33</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2016-02-23T08:07:58Z</cp:lastPrinted>
  <dcterms:created xsi:type="dcterms:W3CDTF">2016-02-03T07:30:26Z</dcterms:created>
  <dcterms:modified xsi:type="dcterms:W3CDTF">2016-02-25T05:32:30Z</dcterms:modified>
  <cp:category/>
</cp:coreProperties>
</file>