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<sst xmlns="http://schemas.openxmlformats.org/spreadsheetml/2006/main" count="220" uniqueCount="107">
  <si>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</si>
  <si>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</si>
  <si>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</si>
  <si>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</si>
  <si>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</si>
  <si>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</si>
  <si>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</si>
  <si>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</si>
  <si>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</si>
  <si>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</si>
  <si>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</si>
  <si>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</si>
  <si>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</si>
  <si>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</si>
  <si>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</si>
  <si>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</si>
  <si>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</si>
  <si>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</si>
  <si>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</si>
  <si>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</si>
  <si>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</si>
  <si>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</si>
  <si>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</si>
  <si>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</si>
  <si>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</si>
  <si>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</si>
  <si>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</si>
  <si>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</si>
  <si>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</si>
  <si>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</si>
  <si>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</si>
  <si>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</si>
  <si>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</si>
  <si>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</si>
  <si>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</si>
  <si>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</si>
  <si>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</si>
  <si>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</si>
  <si>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</si>
  <si>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</si>
  <si>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</si>
  <si>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</si>
  <si>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</si>
  <si>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</si>
  <si>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</si>
  <si>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</si>
  <si>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</si>
  <si>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</si>
  <si>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</si>
  <si>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</si>
  <si>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</si>
  <si>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</si>
  <si>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</si>
  <si>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</si>
  <si>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</si>
  <si>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</si>
  <si>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</si>
  <si>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</si>
  <si>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</si>
  <si>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</si>
  <si>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</si>
  <si>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</si>
  <si>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</si>
  <si>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</si>
  <si>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</si>
  <si>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</si>
  <si>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</si>
  <si>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</si>
  <si>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</si>
  <si>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</si>
  <si>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</si>
  <si>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</si>
  <si>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</si>
  <si>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</si>
  <si>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</si>
  <si>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</si>
  <si>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</si>
  <si>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</si>
  <si>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</si>
  <si>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</si>
  <si>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</si>
  <si>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</si>
  <si>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</si>
  <si>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</si>
  <si>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</si>
  <si>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</si>
  <si>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</si>
  <si>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</si>
  <si>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</si>
  <si>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</si>
  <si>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</si>
  <si>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</si>
  <si>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</si>
  <si>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一ツ瀬川営農飲雑用水広域水道企業団</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</si>
  <si>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</si>
  <si>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</si>
  <si>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</si>
  <si>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</si>
  <si>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</si>
  <si>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</si>
  <si>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</si>
  <si>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</si>
  <si>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</si>
  <si>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</si>
  <si>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u/>
        <sz val="11"/>
        <color theme="1"/>
        <rFont val="ＭＳ ゴシック"/>
        <family val="3"/>
        <charset val="128"/>
      </rPr>
      <t>経常収支比率</t>
    </r>
    <r>
      <rPr>
        <sz val="11"/>
        <color theme="1"/>
        <rFont val="ＭＳ ゴシック"/>
        <family val="3"/>
        <charset val="128"/>
      </rPr>
      <t xml:space="preserve">…平成22年度は口蹄疫の発生により畜産農家等の使用量が減少したため赤字となったが、平成25年度でようやく口蹄疫発生前の使用量となり、100％を超えることが出来た。平成26年度は会計基準の見直しにより、長期前受金戻入が発生したため112.97％となり、現在のところ経営状態は良好である。
</t>
    </r>
    <r>
      <rPr>
        <u/>
        <sz val="11"/>
        <color theme="1"/>
        <rFont val="ＭＳ ゴシック"/>
        <family val="3"/>
        <charset val="128"/>
      </rPr>
      <t>流動比率</t>
    </r>
    <r>
      <rPr>
        <sz val="11"/>
        <color theme="1"/>
        <rFont val="ＭＳ ゴシック"/>
        <family val="3"/>
        <charset val="128"/>
      </rPr>
      <t xml:space="preserve">…1年以内に支払うべき債務（流動負債）が他事業体と比べて少額であるため、比率的に大きくなっている。平成26年度は会計基準の見直しにより、借入れた元金（１年以内の償還）を流動負債に計上したため、当該比率が下がっているが、支払能力には問題はない。
</t>
    </r>
    <r>
      <rPr>
        <u/>
        <sz val="11"/>
        <color theme="1"/>
        <rFont val="ＭＳ ゴシック"/>
        <family val="3"/>
        <charset val="128"/>
      </rPr>
      <t>企業債残高対給水収益比率</t>
    </r>
    <r>
      <rPr>
        <sz val="11"/>
        <color theme="1"/>
        <rFont val="ＭＳ ゴシック"/>
        <family val="3"/>
        <charset val="128"/>
      </rPr>
      <t xml:space="preserve">…当企業団は、県から譲受けた施設で運営しており、施設の更新に伴う借入が少額であるため、他事業体と比べ低くなっている。
</t>
    </r>
    <r>
      <rPr>
        <u/>
        <sz val="11"/>
        <color theme="1"/>
        <rFont val="ＭＳ ゴシック"/>
        <family val="3"/>
        <charset val="128"/>
      </rPr>
      <t>料金回収率・給水原価</t>
    </r>
    <r>
      <rPr>
        <sz val="11"/>
        <color theme="1"/>
        <rFont val="ＭＳ ゴシック"/>
        <family val="3"/>
        <charset val="128"/>
      </rPr>
      <t xml:space="preserve">…平成26年度の会計基準の見直しにより、給水原価は「長期前受金戻入」を控除して算出することになり、給水原価が昨年度に比べ27円減少したため、料金回収率が100％を超えるようになった。
</t>
    </r>
    <r>
      <rPr>
        <u/>
        <sz val="11"/>
        <color theme="1"/>
        <rFont val="ＭＳ ゴシック"/>
        <family val="3"/>
        <charset val="128"/>
      </rPr>
      <t>施設利用率</t>
    </r>
    <r>
      <rPr>
        <sz val="11"/>
        <color theme="1"/>
        <rFont val="ＭＳ ゴシック"/>
        <family val="3"/>
        <charset val="128"/>
      </rPr>
      <t xml:space="preserve">…当企業団の水道施設は、他事業体と比べると効率の良い施設となっている。
</t>
    </r>
    <r>
      <rPr>
        <u/>
        <sz val="11"/>
        <color theme="1"/>
        <rFont val="ＭＳ ゴシック"/>
        <family val="3"/>
        <charset val="128"/>
      </rPr>
      <t>有収率</t>
    </r>
    <r>
      <rPr>
        <sz val="11"/>
        <color theme="1"/>
        <rFont val="ＭＳ ゴシック"/>
        <family val="3"/>
        <charset val="128"/>
      </rPr>
      <t xml:space="preserve">…平均値と比べると高くはなっているが、年々減少傾向にあるので、漏水調査を行い有収率の向上に努めたい。
</t>
    </r>
    <rPh sb="0" eb="2">
      <t>ケイジョウ</t>
    </rPh>
    <rPh sb="2" eb="4">
      <t>シュウシ</t>
    </rPh>
    <rPh sb="4" eb="6">
      <t>ヒリツ</t>
    </rPh>
    <rPh sb="7" eb="9">
      <t>ヘイセイ</t>
    </rPh>
    <rPh sb="11" eb="12">
      <t>ネン</t>
    </rPh>
    <rPh sb="12" eb="13">
      <t>ド</t>
    </rPh>
    <rPh sb="14" eb="17">
      <t>コウテイエキ</t>
    </rPh>
    <rPh sb="18" eb="20">
      <t>ハッセイ</t>
    </rPh>
    <rPh sb="23" eb="25">
      <t>チクサン</t>
    </rPh>
    <rPh sb="25" eb="28">
      <t>ノウカトウ</t>
    </rPh>
    <rPh sb="29" eb="32">
      <t>シヨウリョウ</t>
    </rPh>
    <rPh sb="33" eb="35">
      <t>ゲンショウ</t>
    </rPh>
    <rPh sb="39" eb="41">
      <t>アカジ</t>
    </rPh>
    <rPh sb="47" eb="49">
      <t>ヘイセイ</t>
    </rPh>
    <rPh sb="51" eb="53">
      <t>ネンド</t>
    </rPh>
    <rPh sb="65" eb="68">
      <t>シヨウリョウ</t>
    </rPh>
    <rPh sb="77" eb="78">
      <t>コ</t>
    </rPh>
    <rPh sb="83" eb="85">
      <t>デキ</t>
    </rPh>
    <rPh sb="131" eb="133">
      <t>ゲンザイ</t>
    </rPh>
    <rPh sb="137" eb="139">
      <t>ケイエイ</t>
    </rPh>
    <rPh sb="139" eb="141">
      <t>ジョウタイ</t>
    </rPh>
    <rPh sb="142" eb="144">
      <t>リョウコウ</t>
    </rPh>
    <rPh sb="149" eb="151">
      <t>リュウドウ</t>
    </rPh>
    <rPh sb="151" eb="153">
      <t>ヒリツ</t>
    </rPh>
    <rPh sb="155" eb="156">
      <t>ネン</t>
    </rPh>
    <rPh sb="156" eb="158">
      <t>イナイ</t>
    </rPh>
    <rPh sb="159" eb="161">
      <t>シハラ</t>
    </rPh>
    <rPh sb="164" eb="166">
      <t>サイム</t>
    </rPh>
    <rPh sb="167" eb="169">
      <t>リュウドウ</t>
    </rPh>
    <rPh sb="169" eb="171">
      <t>フサイ</t>
    </rPh>
    <rPh sb="173" eb="175">
      <t>タジ</t>
    </rPh>
    <rPh sb="175" eb="176">
      <t>ギョウ</t>
    </rPh>
    <rPh sb="176" eb="177">
      <t>タイ</t>
    </rPh>
    <rPh sb="178" eb="179">
      <t>クラ</t>
    </rPh>
    <rPh sb="181" eb="183">
      <t>ショウガク</t>
    </rPh>
    <rPh sb="189" eb="192">
      <t>ヒリツテキ</t>
    </rPh>
    <rPh sb="193" eb="194">
      <t>オオ</t>
    </rPh>
    <rPh sb="202" eb="204">
      <t>ヘイセイ</t>
    </rPh>
    <rPh sb="206" eb="208">
      <t>ネンド</t>
    </rPh>
    <rPh sb="209" eb="211">
      <t>カイケイ</t>
    </rPh>
    <rPh sb="211" eb="213">
      <t>キジュン</t>
    </rPh>
    <rPh sb="214" eb="216">
      <t>ミナオ</t>
    </rPh>
    <rPh sb="221" eb="223">
      <t>カリイ</t>
    </rPh>
    <rPh sb="225" eb="227">
      <t>ガンキン</t>
    </rPh>
    <rPh sb="228" eb="230">
      <t>イチネン</t>
    </rPh>
    <rPh sb="230" eb="232">
      <t>イナイ</t>
    </rPh>
    <rPh sb="233" eb="235">
      <t>ショウカン</t>
    </rPh>
    <rPh sb="237" eb="239">
      <t>リュウドウ</t>
    </rPh>
    <rPh sb="239" eb="241">
      <t>フサイ</t>
    </rPh>
    <rPh sb="242" eb="244">
      <t>ケイジョウ</t>
    </rPh>
    <rPh sb="249" eb="251">
      <t>トウガイ</t>
    </rPh>
    <rPh sb="251" eb="253">
      <t>ヒリツ</t>
    </rPh>
    <rPh sb="254" eb="255">
      <t>サ</t>
    </rPh>
    <rPh sb="262" eb="264">
      <t>シハライ</t>
    </rPh>
    <rPh sb="264" eb="266">
      <t>ノウリョク</t>
    </rPh>
    <rPh sb="268" eb="270">
      <t>モンダイ</t>
    </rPh>
    <rPh sb="275" eb="277">
      <t>キギョウ</t>
    </rPh>
    <rPh sb="277" eb="278">
      <t>サイ</t>
    </rPh>
    <rPh sb="278" eb="280">
      <t>ザンダカ</t>
    </rPh>
    <rPh sb="280" eb="281">
      <t>タイ</t>
    </rPh>
    <rPh sb="281" eb="283">
      <t>キュウスイ</t>
    </rPh>
    <rPh sb="283" eb="285">
      <t>シュウエキ</t>
    </rPh>
    <rPh sb="285" eb="287">
      <t>ヒリツ</t>
    </rPh>
    <rPh sb="288" eb="289">
      <t>トウ</t>
    </rPh>
    <rPh sb="289" eb="291">
      <t>キギョウ</t>
    </rPh>
    <rPh sb="291" eb="292">
      <t>ダン</t>
    </rPh>
    <rPh sb="294" eb="295">
      <t>ケン</t>
    </rPh>
    <rPh sb="297" eb="299">
      <t>ユズリウ</t>
    </rPh>
    <rPh sb="301" eb="303">
      <t>シセツ</t>
    </rPh>
    <rPh sb="304" eb="306">
      <t>ウンエイ</t>
    </rPh>
    <rPh sb="311" eb="313">
      <t>シセツ</t>
    </rPh>
    <rPh sb="314" eb="316">
      <t>コウシン</t>
    </rPh>
    <rPh sb="317" eb="318">
      <t>トモナ</t>
    </rPh>
    <rPh sb="335" eb="336">
      <t>クラ</t>
    </rPh>
    <rPh sb="337" eb="338">
      <t>ヒク</t>
    </rPh>
    <rPh sb="346" eb="348">
      <t>リョウキン</t>
    </rPh>
    <rPh sb="348" eb="350">
      <t>カイシュウ</t>
    </rPh>
    <rPh sb="350" eb="351">
      <t>リツ</t>
    </rPh>
    <rPh sb="352" eb="354">
      <t>キュウスイ</t>
    </rPh>
    <rPh sb="354" eb="356">
      <t>ゲンカ</t>
    </rPh>
    <rPh sb="357" eb="359">
      <t>ヘイセイ</t>
    </rPh>
    <rPh sb="361" eb="363">
      <t>ネンド</t>
    </rPh>
    <rPh sb="364" eb="366">
      <t>カイケイ</t>
    </rPh>
    <rPh sb="366" eb="368">
      <t>キジュン</t>
    </rPh>
    <rPh sb="369" eb="371">
      <t>ミナオ</t>
    </rPh>
    <rPh sb="376" eb="378">
      <t>キュウスイ</t>
    </rPh>
    <rPh sb="378" eb="380">
      <t>ゲンカ</t>
    </rPh>
    <rPh sb="382" eb="384">
      <t>チョウキ</t>
    </rPh>
    <rPh sb="384" eb="386">
      <t>マエウケ</t>
    </rPh>
    <rPh sb="386" eb="387">
      <t>キン</t>
    </rPh>
    <rPh sb="387" eb="389">
      <t>レイニュウ</t>
    </rPh>
    <rPh sb="391" eb="393">
      <t>コウジョ</t>
    </rPh>
    <rPh sb="395" eb="397">
      <t>サンシュツ</t>
    </rPh>
    <rPh sb="405" eb="407">
      <t>キュウスイ</t>
    </rPh>
    <rPh sb="407" eb="409">
      <t>ゲンカ</t>
    </rPh>
    <rPh sb="410" eb="412">
      <t>サクネン</t>
    </rPh>
    <rPh sb="412" eb="413">
      <t>ド</t>
    </rPh>
    <rPh sb="414" eb="415">
      <t>クラ</t>
    </rPh>
    <rPh sb="418" eb="419">
      <t>エン</t>
    </rPh>
    <rPh sb="419" eb="421">
      <t>ゲンショウ</t>
    </rPh>
    <rPh sb="437" eb="438">
      <t>コ</t>
    </rPh>
    <rPh sb="448" eb="450">
      <t>シセツ</t>
    </rPh>
    <rPh sb="450" eb="453">
      <t>リヨウリツ</t>
    </rPh>
    <rPh sb="454" eb="455">
      <t>トウ</t>
    </rPh>
    <rPh sb="455" eb="457">
      <t>キギョウ</t>
    </rPh>
    <rPh sb="457" eb="458">
      <t>ダン</t>
    </rPh>
    <rPh sb="459" eb="461">
      <t>スイドウ</t>
    </rPh>
    <rPh sb="461" eb="463">
      <t>シセツ</t>
    </rPh>
    <rPh sb="474" eb="476">
      <t>コウリツ</t>
    </rPh>
    <rPh sb="477" eb="478">
      <t>ヨ</t>
    </rPh>
    <rPh sb="479" eb="481">
      <t>シセツ</t>
    </rPh>
    <rPh sb="489" eb="490">
      <t>ユウ</t>
    </rPh>
    <rPh sb="490" eb="491">
      <t>シュウ</t>
    </rPh>
    <rPh sb="491" eb="492">
      <t>リツ</t>
    </rPh>
    <rPh sb="493" eb="496">
      <t>ヘイキンチ</t>
    </rPh>
    <rPh sb="497" eb="498">
      <t>クラ</t>
    </rPh>
    <rPh sb="501" eb="502">
      <t>タカ</t>
    </rPh>
    <rPh sb="511" eb="513">
      <t>ネンネン</t>
    </rPh>
    <phoneticPr fontId="4"/>
  </si>
  <si>
    <r>
      <rPr>
        <u/>
        <sz val="11"/>
        <color theme="1"/>
        <rFont val="ＭＳ ゴシック"/>
        <family val="3"/>
        <charset val="128"/>
      </rPr>
      <t>有形固定資産減価償却率</t>
    </r>
    <r>
      <rPr>
        <sz val="11"/>
        <color theme="1"/>
        <rFont val="ＭＳ ゴシック"/>
        <family val="3"/>
        <charset val="128"/>
      </rPr>
      <t xml:space="preserve">…平成26年度に減価償却費が増額したのは、会計基準の見直しにより「みなし償却」が廃止となり、フル償却を行ったためである。また、一部の施設を除いて施設の更新がなされていないため、平均値と比べ高くなっている。
</t>
    </r>
    <r>
      <rPr>
        <u/>
        <sz val="11"/>
        <color theme="1"/>
        <rFont val="ＭＳ ゴシック"/>
        <family val="3"/>
        <charset val="128"/>
      </rPr>
      <t>管路経年化率・管路更新率</t>
    </r>
    <r>
      <rPr>
        <sz val="11"/>
        <color theme="1"/>
        <rFont val="ＭＳ ゴシック"/>
        <family val="3"/>
        <charset val="128"/>
      </rPr>
      <t>…耐用年数を超えた管路はないが、漏水の多い管路や道路改良に伴う布設替工事は行っている。今後は、将来老朽化を迎える管路を計画的に更新し耐震化ていく必要がある。</t>
    </r>
    <rPh sb="0" eb="2">
      <t>ユウケイ</t>
    </rPh>
    <rPh sb="2" eb="4">
      <t>コテイ</t>
    </rPh>
    <rPh sb="4" eb="6">
      <t>シサン</t>
    </rPh>
    <rPh sb="6" eb="8">
      <t>ゲンカ</t>
    </rPh>
    <rPh sb="8" eb="10">
      <t>ショウキャク</t>
    </rPh>
    <rPh sb="10" eb="11">
      <t>リツ</t>
    </rPh>
    <rPh sb="12" eb="14">
      <t>ヘイセイ</t>
    </rPh>
    <rPh sb="16" eb="18">
      <t>ネンド</t>
    </rPh>
    <rPh sb="32" eb="34">
      <t>カイケイ</t>
    </rPh>
    <rPh sb="34" eb="36">
      <t>キジュン</t>
    </rPh>
    <rPh sb="37" eb="39">
      <t>ミナオ</t>
    </rPh>
    <rPh sb="47" eb="49">
      <t>ショウキャク</t>
    </rPh>
    <rPh sb="51" eb="53">
      <t>ハイシ</t>
    </rPh>
    <rPh sb="59" eb="61">
      <t>ショウキャク</t>
    </rPh>
    <rPh sb="62" eb="63">
      <t>オコナ</t>
    </rPh>
    <rPh sb="74" eb="76">
      <t>イチブ</t>
    </rPh>
    <rPh sb="77" eb="79">
      <t>シセツ</t>
    </rPh>
    <rPh sb="80" eb="81">
      <t>ノゾ</t>
    </rPh>
    <rPh sb="83" eb="85">
      <t>シセツ</t>
    </rPh>
    <rPh sb="86" eb="88">
      <t>コウシン</t>
    </rPh>
    <rPh sb="99" eb="102">
      <t>ヘイキンチ</t>
    </rPh>
    <rPh sb="103" eb="104">
      <t>クラ</t>
    </rPh>
    <rPh sb="105" eb="106">
      <t>タカ</t>
    </rPh>
    <rPh sb="114" eb="116">
      <t>カンロ</t>
    </rPh>
    <rPh sb="116" eb="119">
      <t>ケイネンカ</t>
    </rPh>
    <rPh sb="119" eb="120">
      <t>リツ</t>
    </rPh>
    <rPh sb="121" eb="123">
      <t>カンロ</t>
    </rPh>
    <rPh sb="123" eb="125">
      <t>コウシン</t>
    </rPh>
    <rPh sb="125" eb="126">
      <t>リツ</t>
    </rPh>
    <rPh sb="127" eb="129">
      <t>タイヨウ</t>
    </rPh>
    <rPh sb="129" eb="131">
      <t>ネンスウ</t>
    </rPh>
    <rPh sb="132" eb="133">
      <t>コ</t>
    </rPh>
    <rPh sb="135" eb="137">
      <t>カンロ</t>
    </rPh>
    <rPh sb="142" eb="144">
      <t>ロウスイ</t>
    </rPh>
    <rPh sb="145" eb="146">
      <t>オオ</t>
    </rPh>
    <rPh sb="147" eb="149">
      <t>カンロ</t>
    </rPh>
    <rPh sb="150" eb="152">
      <t>ドウロ</t>
    </rPh>
    <rPh sb="152" eb="154">
      <t>カイリョウ</t>
    </rPh>
    <rPh sb="155" eb="156">
      <t>トモナ</t>
    </rPh>
    <rPh sb="157" eb="159">
      <t>フセツ</t>
    </rPh>
    <rPh sb="159" eb="160">
      <t>カ</t>
    </rPh>
    <rPh sb="160" eb="162">
      <t>コウジ</t>
    </rPh>
    <rPh sb="163" eb="164">
      <t>オコナ</t>
    </rPh>
    <rPh sb="169" eb="171">
      <t>コンゴ</t>
    </rPh>
    <rPh sb="173" eb="175">
      <t>ショウライ</t>
    </rPh>
    <rPh sb="175" eb="178">
      <t>ロウキュウカ</t>
    </rPh>
    <rPh sb="179" eb="180">
      <t>ムカ</t>
    </rPh>
    <rPh sb="182" eb="184">
      <t>カンロ</t>
    </rPh>
    <rPh sb="185" eb="188">
      <t>ケイカクテキ</t>
    </rPh>
    <rPh sb="189" eb="191">
      <t>コウシン</t>
    </rPh>
    <rPh sb="192" eb="193">
      <t>タイ</t>
    </rPh>
    <rPh sb="193" eb="194">
      <t>シン</t>
    </rPh>
    <rPh sb="194" eb="195">
      <t>カ</t>
    </rPh>
    <rPh sb="198" eb="200">
      <t>ヒツヨウ</t>
    </rPh>
    <phoneticPr fontId="4"/>
  </si>
  <si>
    <t>平成22年度から平成24年度までは赤字経営であったが、平成25年度で給水収益が回復し、また、平成26年度の会計基準の見直しにより、経常収支比率が100％を超えるようになった。その結果、更新工事の財源となる純利益を生じることができ、現時点では良好な運営となっている。今後は、更なる経費削減に努め更新工事の財源を確保するため、長期的収支計画（経営戦略）を立て、計画的に事業を行う必要がある。</t>
    <rPh sb="0" eb="2">
      <t>ヘイセイ</t>
    </rPh>
    <rPh sb="4" eb="5">
      <t>ネン</t>
    </rPh>
    <rPh sb="5" eb="6">
      <t>ド</t>
    </rPh>
    <rPh sb="8" eb="10">
      <t>ヘイセイ</t>
    </rPh>
    <rPh sb="12" eb="14">
      <t>ネンド</t>
    </rPh>
    <rPh sb="17" eb="19">
      <t>アカジ</t>
    </rPh>
    <rPh sb="19" eb="21">
      <t>ケイエイ</t>
    </rPh>
    <rPh sb="27" eb="29">
      <t>ヘイセイ</t>
    </rPh>
    <rPh sb="31" eb="33">
      <t>ネンド</t>
    </rPh>
    <rPh sb="34" eb="36">
      <t>キュウスイ</t>
    </rPh>
    <rPh sb="36" eb="38">
      <t>シュウエキ</t>
    </rPh>
    <rPh sb="39" eb="41">
      <t>カイフク</t>
    </rPh>
    <rPh sb="46" eb="48">
      <t>ヘイセイ</t>
    </rPh>
    <rPh sb="50" eb="52">
      <t>ネンド</t>
    </rPh>
    <rPh sb="53" eb="55">
      <t>カイケイ</t>
    </rPh>
    <rPh sb="55" eb="57">
      <t>キジュン</t>
    </rPh>
    <rPh sb="58" eb="60">
      <t>ミナオ</t>
    </rPh>
    <rPh sb="65" eb="67">
      <t>ケイジョウ</t>
    </rPh>
    <rPh sb="67" eb="69">
      <t>シュウシ</t>
    </rPh>
    <rPh sb="69" eb="71">
      <t>ヒリツ</t>
    </rPh>
    <rPh sb="77" eb="78">
      <t>コ</t>
    </rPh>
    <rPh sb="89" eb="91">
      <t>ケッカ</t>
    </rPh>
    <rPh sb="92" eb="94">
      <t>コウシン</t>
    </rPh>
    <rPh sb="94" eb="96">
      <t>コウジ</t>
    </rPh>
    <rPh sb="97" eb="99">
      <t>ザイゲン</t>
    </rPh>
    <rPh sb="102" eb="105">
      <t>ジュンリエキ</t>
    </rPh>
    <rPh sb="106" eb="107">
      <t>ショウ</t>
    </rPh>
    <rPh sb="115" eb="118">
      <t>ゲンジテン</t>
    </rPh>
    <rPh sb="120" eb="122">
      <t>リョウコウ</t>
    </rPh>
    <rPh sb="123" eb="125">
      <t>ウンエイ</t>
    </rPh>
    <rPh sb="132" eb="134">
      <t>コンゴ</t>
    </rPh>
    <rPh sb="136" eb="137">
      <t>サラ</t>
    </rPh>
    <rPh sb="139" eb="141">
      <t>ケイヒ</t>
    </rPh>
    <rPh sb="141" eb="143">
      <t>サクゲン</t>
    </rPh>
    <rPh sb="144" eb="145">
      <t>ツト</t>
    </rPh>
    <rPh sb="146" eb="148">
      <t>コウシン</t>
    </rPh>
    <rPh sb="148" eb="150">
      <t>コウジ</t>
    </rPh>
    <rPh sb="151" eb="153">
      <t>ザイゲン</t>
    </rPh>
    <rPh sb="154" eb="156">
      <t>カクホ</t>
    </rPh>
    <rPh sb="161" eb="164">
      <t>チョウキテキ</t>
    </rPh>
    <rPh sb="164" eb="166">
      <t>シュウシ</t>
    </rPh>
    <rPh sb="166" eb="168">
      <t>ケイカク</t>
    </rPh>
    <rPh sb="169" eb="171">
      <t>ケイエイ</t>
    </rPh>
    <rPh sb="171" eb="173">
      <t>センリャク</t>
    </rPh>
    <rPh sb="175" eb="176">
      <t>タ</t>
    </rPh>
    <rPh sb="178" eb="181">
      <t>ケイカクテキ</t>
    </rPh>
    <rPh sb="182" eb="184">
      <t>ジギョウ</t>
    </rPh>
    <rPh sb="185" eb="186">
      <t>オコナ</t>
    </rPh>
    <rPh sb="187" eb="1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</si>
</sst>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u/>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0.02</c:v>
                </c:pt>
                <c:pt idx="1">
                  <c:v>0.02</c:v>
                </c:pt>
                <c:pt idx="2">
                  <c:v>0.37</c:v>
                </c:pt>
                <c:pt idx="3">
                  <c:v>0.22</c:v>
                </c:pt>
                <c:pt idx="4">
                  <c:v>0.06</c:v>
                </c:pt>
              </c:numCache>
            </c:numRef>
          </c:val>
        </c:ser>
        <c:dLbls>
          <c:showLegendKey val="0"/>
          <c:showVal val="0"/>
          <c:showCatName val="0"/>
          <c:showSerName val="0"/>
          <c:showPercent val="0"/>
          <c:showBubbleSize val="0"/>
        </c:dLbls>
        <c:gapWidth val="150"/>
        <c:axId val="148958208"/>
        <c:axId val="1504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48958208"/>
        <c:axId val="150430848"/>
      </c:lineChart>
      <c:dateAx>
        <c:axId val="148958208"/>
        <c:scaling>
          <c:orientation val="minMax"/>
        </c:scaling>
        <c:delete val="1"/>
        <c:axPos val="b"/>
        <c:numFmt formatCode="ge" sourceLinked="1"/>
        <c:majorTickMark val="none"/>
        <c:minorTickMark val="none"/>
        <c:tickLblPos val="none"/>
        <c:crossAx val="150430848"/>
        <c:crosses val="autoZero"/>
        <c:auto val="1"/>
        <c:lblOffset val="100"/>
        <c:baseTimeUnit val="years"/>
      </c:dateAx>
      <c:valAx>
        <c:axId val="1504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62.85</c:v>
                </c:pt>
                <c:pt idx="1">
                  <c:v>64.89</c:v>
                </c:pt>
                <c:pt idx="2">
                  <c:v>69.34</c:v>
                </c:pt>
                <c:pt idx="3">
                  <c:v>73.41</c:v>
                </c:pt>
                <c:pt idx="4">
                  <c:v>73.760000000000005</c:v>
                </c:pt>
              </c:numCache>
            </c:numRef>
          </c:val>
        </c:ser>
        <c:dLbls>
          <c:showLegendKey val="0"/>
          <c:showVal val="0"/>
          <c:showCatName val="0"/>
          <c:showSerName val="0"/>
          <c:showPercent val="0"/>
          <c:showBubbleSize val="0"/>
        </c:dLbls>
        <c:gapWidth val="150"/>
        <c:axId val="153273088"/>
        <c:axId val="1532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53273088"/>
        <c:axId val="153275008"/>
      </c:lineChart>
      <c:dateAx>
        <c:axId val="153273088"/>
        <c:scaling>
          <c:orientation val="minMax"/>
        </c:scaling>
        <c:delete val="1"/>
        <c:axPos val="b"/>
        <c:numFmt formatCode="ge" sourceLinked="1"/>
        <c:majorTickMark val="none"/>
        <c:minorTickMark val="none"/>
        <c:tickLblPos val="none"/>
        <c:crossAx val="153275008"/>
        <c:crosses val="autoZero"/>
        <c:auto val="1"/>
        <c:lblOffset val="100"/>
        <c:baseTimeUnit val="years"/>
      </c:dateAx>
      <c:valAx>
        <c:axId val="153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86.29</c:v>
                </c:pt>
                <c:pt idx="1">
                  <c:v>83.61</c:v>
                </c:pt>
                <c:pt idx="2">
                  <c:v>84.58</c:v>
                </c:pt>
                <c:pt idx="3">
                  <c:v>82.68</c:v>
                </c:pt>
                <c:pt idx="4">
                  <c:v>81.17</c:v>
                </c:pt>
              </c:numCache>
            </c:numRef>
          </c:val>
        </c:ser>
        <c:dLbls>
          <c:showLegendKey val="0"/>
          <c:showVal val="0"/>
          <c:showCatName val="0"/>
          <c:showSerName val="0"/>
          <c:showPercent val="0"/>
          <c:showBubbleSize val="0"/>
        </c:dLbls>
        <c:gapWidth val="150"/>
        <c:axId val="154409216"/>
        <c:axId val="1544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54409216"/>
        <c:axId val="154435968"/>
      </c:lineChart>
      <c:dateAx>
        <c:axId val="154409216"/>
        <c:scaling>
          <c:orientation val="minMax"/>
        </c:scaling>
        <c:delete val="1"/>
        <c:axPos val="b"/>
        <c:numFmt formatCode="ge" sourceLinked="1"/>
        <c:majorTickMark val="none"/>
        <c:minorTickMark val="none"/>
        <c:tickLblPos val="none"/>
        <c:crossAx val="154435968"/>
        <c:crosses val="autoZero"/>
        <c:auto val="1"/>
        <c:lblOffset val="100"/>
        <c:baseTimeUnit val="years"/>
      </c:dateAx>
      <c:valAx>
        <c:axId val="1544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92.22</c:v>
                </c:pt>
                <c:pt idx="1">
                  <c:v>92.87</c:v>
                </c:pt>
                <c:pt idx="2">
                  <c:v>99.32</c:v>
                </c:pt>
                <c:pt idx="3">
                  <c:v>104.11</c:v>
                </c:pt>
                <c:pt idx="4">
                  <c:v>112.97</c:v>
                </c:pt>
              </c:numCache>
            </c:numRef>
          </c:val>
        </c:ser>
        <c:dLbls>
          <c:showLegendKey val="0"/>
          <c:showVal val="0"/>
          <c:showCatName val="0"/>
          <c:showSerName val="0"/>
          <c:showPercent val="0"/>
          <c:showBubbleSize val="0"/>
        </c:dLbls>
        <c:gapWidth val="150"/>
        <c:axId val="151849600"/>
        <c:axId val="1518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51849600"/>
        <c:axId val="151851776"/>
      </c:lineChart>
      <c:dateAx>
        <c:axId val="151849600"/>
        <c:scaling>
          <c:orientation val="minMax"/>
        </c:scaling>
        <c:delete val="1"/>
        <c:axPos val="b"/>
        <c:numFmt formatCode="ge" sourceLinked="1"/>
        <c:majorTickMark val="none"/>
        <c:minorTickMark val="none"/>
        <c:tickLblPos val="none"/>
        <c:crossAx val="151851776"/>
        <c:crosses val="autoZero"/>
        <c:auto val="1"/>
        <c:lblOffset val="100"/>
        <c:baseTimeUnit val="years"/>
      </c:dateAx>
      <c:valAx>
        <c:axId val="15185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8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6.54</c:v>
                </c:pt>
                <c:pt idx="1">
                  <c:v>7.2</c:v>
                </c:pt>
                <c:pt idx="2">
                  <c:v>7.81</c:v>
                </c:pt>
                <c:pt idx="3">
                  <c:v>8.32</c:v>
                </c:pt>
                <c:pt idx="4">
                  <c:v>54.39</c:v>
                </c:pt>
              </c:numCache>
            </c:numRef>
          </c:val>
        </c:ser>
        <c:dLbls>
          <c:showLegendKey val="0"/>
          <c:showVal val="0"/>
          <c:showCatName val="0"/>
          <c:showSerName val="0"/>
          <c:showPercent val="0"/>
          <c:showBubbleSize val="0"/>
        </c:dLbls>
        <c:gapWidth val="150"/>
        <c:axId val="151886080"/>
        <c:axId val="1518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51886080"/>
        <c:axId val="151892352"/>
      </c:lineChart>
      <c:dateAx>
        <c:axId val="151886080"/>
        <c:scaling>
          <c:orientation val="minMax"/>
        </c:scaling>
        <c:delete val="1"/>
        <c:axPos val="b"/>
        <c:numFmt formatCode="ge" sourceLinked="1"/>
        <c:majorTickMark val="none"/>
        <c:minorTickMark val="none"/>
        <c:tickLblPos val="none"/>
        <c:crossAx val="151892352"/>
        <c:crosses val="autoZero"/>
        <c:auto val="1"/>
        <c:lblOffset val="100"/>
        <c:baseTimeUnit val="years"/>
      </c:dateAx>
      <c:valAx>
        <c:axId val="1518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907712"/>
        <c:axId val="1543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51907712"/>
        <c:axId val="154359296"/>
      </c:lineChart>
      <c:dateAx>
        <c:axId val="151907712"/>
        <c:scaling>
          <c:orientation val="minMax"/>
        </c:scaling>
        <c:delete val="1"/>
        <c:axPos val="b"/>
        <c:numFmt formatCode="ge" sourceLinked="1"/>
        <c:majorTickMark val="none"/>
        <c:minorTickMark val="none"/>
        <c:tickLblPos val="none"/>
        <c:crossAx val="154359296"/>
        <c:crosses val="autoZero"/>
        <c:auto val="1"/>
        <c:lblOffset val="100"/>
        <c:baseTimeUnit val="years"/>
      </c:dateAx>
      <c:valAx>
        <c:axId val="1543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026560"/>
        <c:axId val="1530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53026560"/>
        <c:axId val="153027712"/>
      </c:lineChart>
      <c:dateAx>
        <c:axId val="153026560"/>
        <c:scaling>
          <c:orientation val="minMax"/>
        </c:scaling>
        <c:delete val="1"/>
        <c:axPos val="b"/>
        <c:numFmt formatCode="ge" sourceLinked="1"/>
        <c:majorTickMark val="none"/>
        <c:minorTickMark val="none"/>
        <c:tickLblPos val="none"/>
        <c:crossAx val="153027712"/>
        <c:crosses val="autoZero"/>
        <c:auto val="1"/>
        <c:lblOffset val="100"/>
        <c:baseTimeUnit val="years"/>
      </c:dateAx>
      <c:valAx>
        <c:axId val="15302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0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14216.44</c:v>
                </c:pt>
                <c:pt idx="1">
                  <c:v>14066.62</c:v>
                </c:pt>
                <c:pt idx="2">
                  <c:v>7162.81</c:v>
                </c:pt>
                <c:pt idx="3">
                  <c:v>14486.92</c:v>
                </c:pt>
                <c:pt idx="4">
                  <c:v>1942.76</c:v>
                </c:pt>
              </c:numCache>
            </c:numRef>
          </c:val>
        </c:ser>
        <c:dLbls>
          <c:showLegendKey val="0"/>
          <c:showVal val="0"/>
          <c:showCatName val="0"/>
          <c:showSerName val="0"/>
          <c:showPercent val="0"/>
          <c:showBubbleSize val="0"/>
        </c:dLbls>
        <c:gapWidth val="150"/>
        <c:axId val="153049728"/>
        <c:axId val="1530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53049728"/>
        <c:axId val="153064192"/>
      </c:lineChart>
      <c:dateAx>
        <c:axId val="153049728"/>
        <c:scaling>
          <c:orientation val="minMax"/>
        </c:scaling>
        <c:delete val="1"/>
        <c:axPos val="b"/>
        <c:numFmt formatCode="ge" sourceLinked="1"/>
        <c:majorTickMark val="none"/>
        <c:minorTickMark val="none"/>
        <c:tickLblPos val="none"/>
        <c:crossAx val="153064192"/>
        <c:crosses val="autoZero"/>
        <c:auto val="1"/>
        <c:lblOffset val="100"/>
        <c:baseTimeUnit val="years"/>
      </c:dateAx>
      <c:valAx>
        <c:axId val="15306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0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150.54</c:v>
                </c:pt>
                <c:pt idx="1">
                  <c:v>141.06</c:v>
                </c:pt>
                <c:pt idx="2">
                  <c:v>124.61</c:v>
                </c:pt>
                <c:pt idx="3">
                  <c:v>113.02</c:v>
                </c:pt>
                <c:pt idx="4">
                  <c:v>107.08</c:v>
                </c:pt>
              </c:numCache>
            </c:numRef>
          </c:val>
        </c:ser>
        <c:dLbls>
          <c:showLegendKey val="0"/>
          <c:showVal val="0"/>
          <c:showCatName val="0"/>
          <c:showSerName val="0"/>
          <c:showPercent val="0"/>
          <c:showBubbleSize val="0"/>
        </c:dLbls>
        <c:gapWidth val="150"/>
        <c:axId val="153094400"/>
        <c:axId val="1531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53094400"/>
        <c:axId val="153104768"/>
      </c:lineChart>
      <c:dateAx>
        <c:axId val="153094400"/>
        <c:scaling>
          <c:orientation val="minMax"/>
        </c:scaling>
        <c:delete val="1"/>
        <c:axPos val="b"/>
        <c:numFmt formatCode="ge" sourceLinked="1"/>
        <c:majorTickMark val="none"/>
        <c:minorTickMark val="none"/>
        <c:tickLblPos val="none"/>
        <c:crossAx val="153104768"/>
        <c:crosses val="autoZero"/>
        <c:auto val="1"/>
        <c:lblOffset val="100"/>
        <c:baseTimeUnit val="years"/>
      </c:dateAx>
      <c:valAx>
        <c:axId val="15310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0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88.44</c:v>
                </c:pt>
                <c:pt idx="1">
                  <c:v>89.16</c:v>
                </c:pt>
                <c:pt idx="2">
                  <c:v>90.99</c:v>
                </c:pt>
                <c:pt idx="3">
                  <c:v>96.29</c:v>
                </c:pt>
                <c:pt idx="4">
                  <c:v>118.36</c:v>
                </c:pt>
              </c:numCache>
            </c:numRef>
          </c:val>
        </c:ser>
        <c:dLbls>
          <c:showLegendKey val="0"/>
          <c:showVal val="0"/>
          <c:showCatName val="0"/>
          <c:showSerName val="0"/>
          <c:showPercent val="0"/>
          <c:showBubbleSize val="0"/>
        </c:dLbls>
        <c:gapWidth val="150"/>
        <c:axId val="153134976"/>
        <c:axId val="1532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53134976"/>
        <c:axId val="153223168"/>
      </c:lineChart>
      <c:dateAx>
        <c:axId val="153134976"/>
        <c:scaling>
          <c:orientation val="minMax"/>
        </c:scaling>
        <c:delete val="1"/>
        <c:axPos val="b"/>
        <c:numFmt formatCode="ge" sourceLinked="1"/>
        <c:majorTickMark val="none"/>
        <c:minorTickMark val="none"/>
        <c:tickLblPos val="none"/>
        <c:crossAx val="153223168"/>
        <c:crosses val="autoZero"/>
        <c:auto val="1"/>
        <c:lblOffset val="100"/>
        <c:baseTimeUnit val="years"/>
      </c:dateAx>
      <c:valAx>
        <c:axId val="1532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157.66999999999999</c:v>
                </c:pt>
                <c:pt idx="1">
                  <c:v>157.19999999999999</c:v>
                </c:pt>
                <c:pt idx="2">
                  <c:v>152.19</c:v>
                </c:pt>
                <c:pt idx="3">
                  <c:v>143.38999999999999</c:v>
                </c:pt>
                <c:pt idx="4">
                  <c:v>116.12</c:v>
                </c:pt>
              </c:numCache>
            </c:numRef>
          </c:val>
        </c:ser>
        <c:dLbls>
          <c:showLegendKey val="0"/>
          <c:showVal val="0"/>
          <c:showCatName val="0"/>
          <c:showSerName val="0"/>
          <c:showPercent val="0"/>
          <c:showBubbleSize val="0"/>
        </c:dLbls>
        <c:gapWidth val="150"/>
        <c:axId val="153236608"/>
        <c:axId val="153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53236608"/>
        <c:axId val="153238528"/>
      </c:lineChart>
      <c:dateAx>
        <c:axId val="153236608"/>
        <c:scaling>
          <c:orientation val="minMax"/>
        </c:scaling>
        <c:delete val="1"/>
        <c:axPos val="b"/>
        <c:numFmt formatCode="ge" sourceLinked="1"/>
        <c:majorTickMark val="none"/>
        <c:minorTickMark val="none"/>
        <c:tickLblPos val="none"/>
        <c:crossAx val="153238528"/>
        <c:crosses val="autoZero"/>
        <c:auto val="1"/>
        <c:lblOffset val="100"/>
        <c:baseTimeUnit val="years"/>
      </c:dateAx>
      <c:valAx>
        <c:axId val="1532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AY1" sqref="AY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一ツ瀬川営農飲雑用水広域水道企業団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90.29</v>
      </c>
      <c r="K10" s="47"/>
      <c r="L10" s="47"/>
      <c r="M10" s="47"/>
      <c r="N10" s="47"/>
      <c r="O10" s="47"/>
      <c r="P10" s="47"/>
      <c r="Q10" s="47"/>
      <c r="R10" s="47">
        <f>データ!O6</f>
        <v>8.85</v>
      </c>
      <c r="S10" s="47"/>
      <c r="T10" s="47"/>
      <c r="U10" s="47"/>
      <c r="V10" s="47"/>
      <c r="W10" s="47"/>
      <c r="X10" s="47"/>
      <c r="Y10" s="47"/>
      <c r="Z10" s="78">
        <f>データ!P6</f>
        <v>3088</v>
      </c>
      <c r="AA10" s="78"/>
      <c r="AB10" s="78"/>
      <c r="AC10" s="78"/>
      <c r="AD10" s="78"/>
      <c r="AE10" s="78"/>
      <c r="AF10" s="78"/>
      <c r="AG10" s="78"/>
      <c r="AH10" s="2"/>
      <c r="AI10" s="78">
        <f>データ!T6</f>
        <v>6769</v>
      </c>
      <c r="AJ10" s="78"/>
      <c r="AK10" s="78"/>
      <c r="AL10" s="78"/>
      <c r="AM10" s="78"/>
      <c r="AN10" s="78"/>
      <c r="AO10" s="78"/>
      <c r="AP10" s="78"/>
      <c r="AQ10" s="47">
        <f>データ!U6</f>
        <v>66.8</v>
      </c>
      <c r="AR10" s="47"/>
      <c r="AS10" s="47"/>
      <c r="AT10" s="47"/>
      <c r="AU10" s="47"/>
      <c r="AV10" s="47"/>
      <c r="AW10" s="47"/>
      <c r="AX10" s="47"/>
      <c r="AY10" s="47">
        <f>データ!V6</f>
        <v>101.33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458406</v>
      </c>
      <c r="D6" s="31">
        <f t="shared" si="3"/>
        <v>46</v>
      </c>
      <c r="E6" s="31">
        <f t="shared" si="3"/>
        <v>1</v>
      </c>
      <c r="F6" s="31">
        <f t="shared" si="3"/>
        <v>0</v>
      </c>
      <c r="G6" s="31">
        <f t="shared" si="3"/>
        <v>1</v>
      </c>
      <c r="H6" s="31" t="str">
        <f t="shared" si="3"/>
        <v>宮崎県　一ツ瀬川営農飲雑用水広域水道企業団</v>
      </c>
      <c r="I6" s="31" t="str">
        <f t="shared" si="3"/>
        <v>法適用</v>
      </c>
      <c r="J6" s="31" t="str">
        <f t="shared" si="3"/>
        <v>水道事業</v>
      </c>
      <c r="K6" s="31" t="str">
        <f t="shared" si="3"/>
        <v>末端給水事業</v>
      </c>
      <c r="L6" s="31" t="str">
        <f t="shared" si="3"/>
        <v>A8</v>
      </c>
      <c r="M6" s="32" t="str">
        <f t="shared" si="3"/>
        <v>-</v>
      </c>
      <c r="N6" s="32">
        <f t="shared" si="3"/>
        <v>90.29</v>
      </c>
      <c r="O6" s="32">
        <f t="shared" si="3"/>
        <v>8.85</v>
      </c>
      <c r="P6" s="32">
        <f t="shared" si="3"/>
        <v>3088</v>
      </c>
      <c r="Q6" s="32" t="str">
        <f t="shared" si="3"/>
        <v>-</v>
      </c>
      <c r="R6" s="32" t="str">
        <f t="shared" si="3"/>
        <v>-</v>
      </c>
      <c r="S6" s="32" t="str">
        <f t="shared" si="3"/>
        <v>-</v>
      </c>
      <c r="T6" s="32">
        <f t="shared" si="3"/>
        <v>6769</v>
      </c>
      <c r="U6" s="32">
        <f t="shared" si="3"/>
        <v>66.8</v>
      </c>
      <c r="V6" s="32">
        <f t="shared" si="3"/>
        <v>101.33</v>
      </c>
      <c r="W6" s="33">
        <f>IF(W7="",NA(),W7)</f>
        <v>92.22</v>
      </c>
      <c r="X6" s="33">
        <f t="shared" ref="X6:AF6" si="4">IF(X7="",NA(),X7)</f>
        <v>92.87</v>
      </c>
      <c r="Y6" s="33">
        <f t="shared" si="4"/>
        <v>99.32</v>
      </c>
      <c r="Z6" s="33">
        <f t="shared" si="4"/>
        <v>104.11</v>
      </c>
      <c r="AA6" s="33">
        <f t="shared" si="4"/>
        <v>112.97</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14216.44</v>
      </c>
      <c r="AT6" s="33">
        <f t="shared" ref="AT6:BB6" si="6">IF(AT7="",NA(),AT7)</f>
        <v>14066.62</v>
      </c>
      <c r="AU6" s="33">
        <f t="shared" si="6"/>
        <v>7162.81</v>
      </c>
      <c r="AV6" s="33">
        <f t="shared" si="6"/>
        <v>14486.92</v>
      </c>
      <c r="AW6" s="33">
        <f t="shared" si="6"/>
        <v>1942.76</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150.54</v>
      </c>
      <c r="BE6" s="33">
        <f t="shared" ref="BE6:BM6" si="7">IF(BE7="",NA(),BE7)</f>
        <v>141.06</v>
      </c>
      <c r="BF6" s="33">
        <f t="shared" si="7"/>
        <v>124.61</v>
      </c>
      <c r="BG6" s="33">
        <f t="shared" si="7"/>
        <v>113.02</v>
      </c>
      <c r="BH6" s="33">
        <f t="shared" si="7"/>
        <v>107.08</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88.44</v>
      </c>
      <c r="BP6" s="33">
        <f t="shared" ref="BP6:BX6" si="8">IF(BP7="",NA(),BP7)</f>
        <v>89.16</v>
      </c>
      <c r="BQ6" s="33">
        <f t="shared" si="8"/>
        <v>90.99</v>
      </c>
      <c r="BR6" s="33">
        <f t="shared" si="8"/>
        <v>96.29</v>
      </c>
      <c r="BS6" s="33">
        <f t="shared" si="8"/>
        <v>118.36</v>
      </c>
      <c r="BT6" s="33">
        <f t="shared" si="8"/>
        <v>93.43</v>
      </c>
      <c r="BU6" s="33">
        <f t="shared" si="8"/>
        <v>90.17</v>
      </c>
      <c r="BV6" s="33">
        <f t="shared" si="8"/>
        <v>90.69</v>
      </c>
      <c r="BW6" s="33">
        <f t="shared" si="8"/>
        <v>90.64</v>
      </c>
      <c r="BX6" s="33">
        <f t="shared" si="8"/>
        <v>93.66</v>
      </c>
      <c r="BY6" s="32" t="str">
        <f>IF(BY7="","",IF(BY7="-","【-】","【"&amp;SUBSTITUTE(TEXT(BY7,"#,##0.00"),"-","△")&amp;"】"))</f>
        <v>【104.60】</v>
      </c>
      <c r="BZ6" s="33">
        <f>IF(BZ7="",NA(),BZ7)</f>
        <v>157.66999999999999</v>
      </c>
      <c r="CA6" s="33">
        <f t="shared" ref="CA6:CI6" si="9">IF(CA7="",NA(),CA7)</f>
        <v>157.19999999999999</v>
      </c>
      <c r="CB6" s="33">
        <f t="shared" si="9"/>
        <v>152.19</v>
      </c>
      <c r="CC6" s="33">
        <f t="shared" si="9"/>
        <v>143.38999999999999</v>
      </c>
      <c r="CD6" s="33">
        <f t="shared" si="9"/>
        <v>116.12</v>
      </c>
      <c r="CE6" s="33">
        <f t="shared" si="9"/>
        <v>204.24</v>
      </c>
      <c r="CF6" s="33">
        <f t="shared" si="9"/>
        <v>210.28</v>
      </c>
      <c r="CG6" s="33">
        <f t="shared" si="9"/>
        <v>211.08</v>
      </c>
      <c r="CH6" s="33">
        <f t="shared" si="9"/>
        <v>213.52</v>
      </c>
      <c r="CI6" s="33">
        <f t="shared" si="9"/>
        <v>208.21</v>
      </c>
      <c r="CJ6" s="32" t="str">
        <f>IF(CJ7="","",IF(CJ7="-","【-】","【"&amp;SUBSTITUTE(TEXT(CJ7,"#,##0.00"),"-","△")&amp;"】"))</f>
        <v>【164.21】</v>
      </c>
      <c r="CK6" s="33">
        <f>IF(CK7="",NA(),CK7)</f>
        <v>62.85</v>
      </c>
      <c r="CL6" s="33">
        <f t="shared" ref="CL6:CT6" si="10">IF(CL7="",NA(),CL7)</f>
        <v>64.89</v>
      </c>
      <c r="CM6" s="33">
        <f t="shared" si="10"/>
        <v>69.34</v>
      </c>
      <c r="CN6" s="33">
        <f t="shared" si="10"/>
        <v>73.41</v>
      </c>
      <c r="CO6" s="33">
        <f t="shared" si="10"/>
        <v>73.760000000000005</v>
      </c>
      <c r="CP6" s="33">
        <f t="shared" si="10"/>
        <v>51.05</v>
      </c>
      <c r="CQ6" s="33">
        <f t="shared" si="10"/>
        <v>50.49</v>
      </c>
      <c r="CR6" s="33">
        <f t="shared" si="10"/>
        <v>49.69</v>
      </c>
      <c r="CS6" s="33">
        <f t="shared" si="10"/>
        <v>49.77</v>
      </c>
      <c r="CT6" s="33">
        <f t="shared" si="10"/>
        <v>49.22</v>
      </c>
      <c r="CU6" s="32" t="str">
        <f>IF(CU7="","",IF(CU7="-","【-】","【"&amp;SUBSTITUTE(TEXT(CU7,"#,##0.00"),"-","△")&amp;"】"))</f>
        <v>【59.80】</v>
      </c>
      <c r="CV6" s="33">
        <f>IF(CV7="",NA(),CV7)</f>
        <v>86.29</v>
      </c>
      <c r="CW6" s="33">
        <f t="shared" ref="CW6:DE6" si="11">IF(CW7="",NA(),CW7)</f>
        <v>83.61</v>
      </c>
      <c r="CX6" s="33">
        <f t="shared" si="11"/>
        <v>84.58</v>
      </c>
      <c r="CY6" s="33">
        <f t="shared" si="11"/>
        <v>82.68</v>
      </c>
      <c r="CZ6" s="33">
        <f t="shared" si="11"/>
        <v>81.17</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6.54</v>
      </c>
      <c r="DH6" s="33">
        <f t="shared" ref="DH6:DP6" si="12">IF(DH7="",NA(),DH7)</f>
        <v>7.2</v>
      </c>
      <c r="DI6" s="33">
        <f t="shared" si="12"/>
        <v>7.81</v>
      </c>
      <c r="DJ6" s="33">
        <f t="shared" si="12"/>
        <v>8.32</v>
      </c>
      <c r="DK6" s="33">
        <f t="shared" si="12"/>
        <v>54.39</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0.02</v>
      </c>
      <c r="ED6" s="33">
        <f t="shared" ref="ED6:EL6" si="14">IF(ED7="",NA(),ED7)</f>
        <v>0.02</v>
      </c>
      <c r="EE6" s="33">
        <f t="shared" si="14"/>
        <v>0.37</v>
      </c>
      <c r="EF6" s="33">
        <f t="shared" si="14"/>
        <v>0.22</v>
      </c>
      <c r="EG6" s="33">
        <f t="shared" si="14"/>
        <v>0.06</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458406</v>
      </c>
      <c r="D7" s="35">
        <v>46</v>
      </c>
      <c r="E7" s="35">
        <v>1</v>
      </c>
      <c r="F7" s="35">
        <v>0</v>
      </c>
      <c r="G7" s="35">
        <v>1</v>
      </c>
      <c r="H7" s="35" t="s">
        <v>93</v>
      </c>
      <c r="I7" s="35" t="s">
        <v>94</v>
      </c>
      <c r="J7" s="35" t="s">
        <v>95</v>
      </c>
      <c r="K7" s="35" t="s">
        <v>96</v>
      </c>
      <c r="L7" s="35" t="s">
        <v>97</v>
      </c>
      <c r="M7" s="36" t="s">
        <v>98</v>
      </c>
      <c r="N7" s="36">
        <v>90.29</v>
      </c>
      <c r="O7" s="36">
        <v>8.85</v>
      </c>
      <c r="P7" s="36">
        <v>3088</v>
      </c>
      <c r="Q7" s="36" t="s">
        <v>98</v>
      </c>
      <c r="R7" s="36" t="s">
        <v>98</v>
      </c>
      <c r="S7" s="36" t="s">
        <v>98</v>
      </c>
      <c r="T7" s="36">
        <v>6769</v>
      </c>
      <c r="U7" s="36">
        <v>66.8</v>
      </c>
      <c r="V7" s="36">
        <v>101.33</v>
      </c>
      <c r="W7" s="36">
        <v>92.22</v>
      </c>
      <c r="X7" s="36">
        <v>92.87</v>
      </c>
      <c r="Y7" s="36">
        <v>99.32</v>
      </c>
      <c r="Z7" s="36">
        <v>104.11</v>
      </c>
      <c r="AA7" s="36">
        <v>112.97</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14216.44</v>
      </c>
      <c r="AT7" s="36">
        <v>14066.62</v>
      </c>
      <c r="AU7" s="36">
        <v>7162.81</v>
      </c>
      <c r="AV7" s="36">
        <v>14486.92</v>
      </c>
      <c r="AW7" s="36">
        <v>1942.76</v>
      </c>
      <c r="AX7" s="36">
        <v>1129.9100000000001</v>
      </c>
      <c r="AY7" s="36">
        <v>1197.1099999999999</v>
      </c>
      <c r="AZ7" s="36">
        <v>1002.64</v>
      </c>
      <c r="BA7" s="36">
        <v>1164.51</v>
      </c>
      <c r="BB7" s="36">
        <v>434.72</v>
      </c>
      <c r="BC7" s="36">
        <v>264.16000000000003</v>
      </c>
      <c r="BD7" s="36">
        <v>150.54</v>
      </c>
      <c r="BE7" s="36">
        <v>141.06</v>
      </c>
      <c r="BF7" s="36">
        <v>124.61</v>
      </c>
      <c r="BG7" s="36">
        <v>113.02</v>
      </c>
      <c r="BH7" s="36">
        <v>107.08</v>
      </c>
      <c r="BI7" s="36">
        <v>540.94000000000005</v>
      </c>
      <c r="BJ7" s="36">
        <v>532.29999999999995</v>
      </c>
      <c r="BK7" s="36">
        <v>520.29999999999995</v>
      </c>
      <c r="BL7" s="36">
        <v>498.27</v>
      </c>
      <c r="BM7" s="36">
        <v>495.76</v>
      </c>
      <c r="BN7" s="36">
        <v>283.72000000000003</v>
      </c>
      <c r="BO7" s="36">
        <v>88.44</v>
      </c>
      <c r="BP7" s="36">
        <v>89.16</v>
      </c>
      <c r="BQ7" s="36">
        <v>90.99</v>
      </c>
      <c r="BR7" s="36">
        <v>96.29</v>
      </c>
      <c r="BS7" s="36">
        <v>118.36</v>
      </c>
      <c r="BT7" s="36">
        <v>93.43</v>
      </c>
      <c r="BU7" s="36">
        <v>90.17</v>
      </c>
      <c r="BV7" s="36">
        <v>90.69</v>
      </c>
      <c r="BW7" s="36">
        <v>90.64</v>
      </c>
      <c r="BX7" s="36">
        <v>93.66</v>
      </c>
      <c r="BY7" s="36">
        <v>104.6</v>
      </c>
      <c r="BZ7" s="36">
        <v>157.66999999999999</v>
      </c>
      <c r="CA7" s="36">
        <v>157.19999999999999</v>
      </c>
      <c r="CB7" s="36">
        <v>152.19</v>
      </c>
      <c r="CC7" s="36">
        <v>143.38999999999999</v>
      </c>
      <c r="CD7" s="36">
        <v>116.12</v>
      </c>
      <c r="CE7" s="36">
        <v>204.24</v>
      </c>
      <c r="CF7" s="36">
        <v>210.28</v>
      </c>
      <c r="CG7" s="36">
        <v>211.08</v>
      </c>
      <c r="CH7" s="36">
        <v>213.52</v>
      </c>
      <c r="CI7" s="36">
        <v>208.21</v>
      </c>
      <c r="CJ7" s="36">
        <v>164.21</v>
      </c>
      <c r="CK7" s="36">
        <v>62.85</v>
      </c>
      <c r="CL7" s="36">
        <v>64.89</v>
      </c>
      <c r="CM7" s="36">
        <v>69.34</v>
      </c>
      <c r="CN7" s="36">
        <v>73.41</v>
      </c>
      <c r="CO7" s="36">
        <v>73.760000000000005</v>
      </c>
      <c r="CP7" s="36">
        <v>51.05</v>
      </c>
      <c r="CQ7" s="36">
        <v>50.49</v>
      </c>
      <c r="CR7" s="36">
        <v>49.69</v>
      </c>
      <c r="CS7" s="36">
        <v>49.77</v>
      </c>
      <c r="CT7" s="36">
        <v>49.22</v>
      </c>
      <c r="CU7" s="36">
        <v>59.8</v>
      </c>
      <c r="CV7" s="36">
        <v>86.29</v>
      </c>
      <c r="CW7" s="36">
        <v>83.61</v>
      </c>
      <c r="CX7" s="36">
        <v>84.58</v>
      </c>
      <c r="CY7" s="36">
        <v>82.68</v>
      </c>
      <c r="CZ7" s="36">
        <v>81.17</v>
      </c>
      <c r="DA7" s="36">
        <v>80.81</v>
      </c>
      <c r="DB7" s="36">
        <v>78.7</v>
      </c>
      <c r="DC7" s="36">
        <v>80.010000000000005</v>
      </c>
      <c r="DD7" s="36">
        <v>79.98</v>
      </c>
      <c r="DE7" s="36">
        <v>79.48</v>
      </c>
      <c r="DF7" s="36">
        <v>89.78</v>
      </c>
      <c r="DG7" s="36">
        <v>6.54</v>
      </c>
      <c r="DH7" s="36">
        <v>7.2</v>
      </c>
      <c r="DI7" s="36">
        <v>7.81</v>
      </c>
      <c r="DJ7" s="36">
        <v>8.32</v>
      </c>
      <c r="DK7" s="36">
        <v>54.39</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0.02</v>
      </c>
      <c r="ED7" s="36">
        <v>0.02</v>
      </c>
      <c r="EE7" s="36">
        <v>0.37</v>
      </c>
      <c r="EF7" s="36">
        <v>0.22</v>
      </c>
      <c r="EG7" s="36">
        <v>0.06</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2016-02-24T07:58:29Z</cp:lastPrinted>
  <dcterms:created xsi:type="dcterms:W3CDTF">2016-01-18T04:56:55Z</dcterms:created>
  <dcterms:modified xsi:type="dcterms:W3CDTF">2016-02-25T10:00:02Z</dcterms:modified>
  <cp:category/>
</cp:coreProperties>
</file>