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workbookProtection workbookPassword="B501" lockStructure="1"/>
  <bookViews>
    <workbookView xWindow="-15" yWindow="-15" windowWidth="10320" windowHeight="8085"/>
  </bookViews>
  <sheets>
    <sheet name="法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T10" i="4" s="1"/>
  <c r="U6" i="5"/>
  <c r="T6" i="5"/>
  <c r="S6" i="5"/>
  <c r="AT8" i="4" s="1"/>
  <c r="R6" i="5"/>
  <c r="AL8" i="4" s="1"/>
  <c r="Q6" i="5"/>
  <c r="P6" i="5"/>
  <c r="O6" i="5"/>
  <c r="P10" i="4" s="1"/>
  <c r="N6" i="5"/>
  <c r="I10" i="4" s="1"/>
  <c r="M6" i="5"/>
  <c r="L6" i="5"/>
  <c r="K6" i="5"/>
  <c r="J6" i="5"/>
  <c r="I8" i="4" s="1"/>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L10" i="4"/>
  <c r="AD10" i="4"/>
  <c r="W10" i="4"/>
  <c r="B10" i="4"/>
  <c r="BB8" i="4"/>
  <c r="W8" i="4"/>
  <c r="P8" i="4"/>
  <c r="B8" i="4"/>
  <c r="B6" i="4"/>
  <c r="C10" i="5" l="1"/>
  <c r="D10" i="5"/>
  <c r="E10" i="5"/>
  <c r="B10" i="5"/>
</calcChain>
</file>

<file path=xl/sharedStrings.xml><?xml version="1.0" encoding="utf-8"?>
<sst xmlns="http://schemas.openxmlformats.org/spreadsheetml/2006/main" count="242" uniqueCount="110">
  <si>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</si>
  <si>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</si>
  <si>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</si>
  <si>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</si>
  <si>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</si>
  <si>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</si>
  <si>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</si>
  <si>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</si>
  <si>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</si>
  <si>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</si>
  <si>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</si>
  <si>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</si>
  <si>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</si>
  <si>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</si>
  <si>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</si>
  <si>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</si>
  <si>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</si>
  <si>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</si>
  <si>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</si>
  <si>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</si>
  <si>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</si>
  <si>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</si>
  <si>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</si>
  <si>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</si>
  <si>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</si>
  <si>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</si>
  <si>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</si>
  <si>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</si>
  <si>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</si>
  <si>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</si>
  <si>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</si>
  <si>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</si>
  <si>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</si>
  <si>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</si>
  <si>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</si>
  <si>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</si>
  <si>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</si>
  <si>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</si>
  <si>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</si>
  <si>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</si>
  <si>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</si>
  <si>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22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</si>
  <si>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</si>
  <si>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</si>
  <si>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</si>
  <si>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</si>
  <si>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</si>
  <si>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</si>
  <si>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</si>
  <si>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</si>
  <si>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</si>
  <si>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</si>
  <si>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</si>
  <si>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</si>
  <si>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</si>
  <si>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</si>
  <si>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</si>
  <si>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</si>
  <si>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</si>
  <si>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</si>
  <si>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</si>
  <si>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</si>
  <si>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</si>
  <si>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</si>
  <si>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</si>
  <si>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</si>
  <si>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</si>
  <si>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</si>
  <si>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</si>
  <si>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</si>
  <si>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</si>
  <si>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</si>
  <si>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</si>
  <si>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</si>
  <si>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</si>
  <si>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</si>
  <si>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</si>
  <si>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</si>
  <si>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</si>
  <si>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</si>
  <si>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</si>
  <si>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</si>
  <si>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</si>
  <si>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</si>
  <si>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</si>
  <si>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</si>
  <si>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</si>
  <si>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</si>
  <si>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</si>
  <si>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</si>
  <si>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</si>
  <si>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</si>
  <si>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</si>
  <si>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</si>
  <si>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</si>
  <si>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</si>
  <si>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宮崎県　延岡市</t>
  </si>
  <si>
    <t>法適用</t>
  </si>
  <si>
    <t>下水道事業</t>
  </si>
  <si>
    <t>特定地域生活排水処理</t>
  </si>
  <si>
    <t>K3</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</si>
  <si>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</si>
  <si>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</si>
  <si>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</si>
  <si>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</si>
  <si>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</si>
  <si>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</si>
  <si>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本整備事業は平成21年度に終了していますが、今後、整備財源として借入を行った企業債の償還が続いていきます。施設においては、まだ更新の時期に達していませんが、将来の更新時期に備え、必要に応じて、その更新財源となる使用料の見直しを検討する必要があります。</t>
    <rPh sb="1" eb="2">
      <t>ホン</t>
    </rPh>
    <rPh sb="2" eb="4">
      <t>セイビ</t>
    </rPh>
    <rPh sb="4" eb="6">
      <t>ジギョウ</t>
    </rPh>
    <rPh sb="7" eb="9">
      <t>ヘイセイ</t>
    </rPh>
    <rPh sb="11" eb="13">
      <t>ネンド</t>
    </rPh>
    <rPh sb="14" eb="16">
      <t>シュウリョウ</t>
    </rPh>
    <rPh sb="23" eb="25">
      <t>コンゴ</t>
    </rPh>
    <rPh sb="26" eb="28">
      <t>セイビ</t>
    </rPh>
    <rPh sb="28" eb="30">
      <t>ザイゲン</t>
    </rPh>
    <rPh sb="33" eb="35">
      <t>カリイレ</t>
    </rPh>
    <rPh sb="36" eb="37">
      <t>オコナ</t>
    </rPh>
    <rPh sb="39" eb="41">
      <t>キギョウ</t>
    </rPh>
    <rPh sb="41" eb="42">
      <t>サイ</t>
    </rPh>
    <rPh sb="43" eb="45">
      <t>ショウカン</t>
    </rPh>
    <rPh sb="46" eb="47">
      <t>ツヅ</t>
    </rPh>
    <rPh sb="54" eb="56">
      <t>シセツ</t>
    </rPh>
    <rPh sb="90" eb="92">
      <t>ヒツヨウ</t>
    </rPh>
    <rPh sb="93" eb="94">
      <t>オウ</t>
    </rPh>
    <rPh sb="99" eb="101">
      <t>コウシン</t>
    </rPh>
    <rPh sb="101" eb="103">
      <t>ザイゲン</t>
    </rPh>
    <rPh sb="106" eb="109">
      <t>シヨウリョウ</t>
    </rPh>
    <rPh sb="110" eb="112">
      <t>ミナオ</t>
    </rPh>
    <rPh sb="114" eb="116">
      <t>ケントウ</t>
    </rPh>
    <rPh sb="118" eb="120">
      <t>ヒツヨウ</t>
    </rPh>
    <phoneticPr fontId="4"/>
  </si>
  <si>
    <t>　有形固定資産減価償却率は、数値が100％に近いほど、保有資産が法定耐用年数に近づいていることを示しています。
　本事業における有形固定資産は、平成21年度に整備完了した市設置の合併浄化槽であり、施設は比較的に新しく、法定耐用年数を超えていないことから、現在必要な更新事業はない状況です。</t>
    <rPh sb="57" eb="58">
      <t>ホン</t>
    </rPh>
    <rPh sb="58" eb="60">
      <t>ジギョウ</t>
    </rPh>
    <rPh sb="64" eb="66">
      <t>ユウケイ</t>
    </rPh>
    <rPh sb="66" eb="68">
      <t>コテイ</t>
    </rPh>
    <rPh sb="68" eb="70">
      <t>シサン</t>
    </rPh>
    <rPh sb="72" eb="74">
      <t>ヘイセイ</t>
    </rPh>
    <rPh sb="76" eb="78">
      <t>ネンド</t>
    </rPh>
    <rPh sb="79" eb="81">
      <t>セイビ</t>
    </rPh>
    <rPh sb="81" eb="83">
      <t>カンリョウ</t>
    </rPh>
    <rPh sb="85" eb="86">
      <t>シ</t>
    </rPh>
    <rPh sb="86" eb="88">
      <t>セッチ</t>
    </rPh>
    <rPh sb="89" eb="91">
      <t>ガッペイ</t>
    </rPh>
    <rPh sb="91" eb="94">
      <t>ジョウカソウ</t>
    </rPh>
    <rPh sb="98" eb="100">
      <t>シセツ</t>
    </rPh>
    <rPh sb="101" eb="103">
      <t>ヒカク</t>
    </rPh>
    <rPh sb="103" eb="104">
      <t>テキ</t>
    </rPh>
    <rPh sb="105" eb="106">
      <t>アタラ</t>
    </rPh>
    <rPh sb="109" eb="111">
      <t>ホウテイ</t>
    </rPh>
    <rPh sb="111" eb="113">
      <t>タイヨウ</t>
    </rPh>
    <rPh sb="113" eb="115">
      <t>ネンスウ</t>
    </rPh>
    <rPh sb="116" eb="117">
      <t>コ</t>
    </rPh>
    <rPh sb="127" eb="129">
      <t>ゲンザイ</t>
    </rPh>
    <rPh sb="129" eb="131">
      <t>ヒツヨウ</t>
    </rPh>
    <rPh sb="132" eb="134">
      <t>コウシン</t>
    </rPh>
    <rPh sb="134" eb="136">
      <t>ジギョウ</t>
    </rPh>
    <rPh sb="139" eb="141">
      <t>ジョウキョウ</t>
    </rPh>
    <phoneticPr fontId="4"/>
  </si>
  <si>
    <t>特定地域生活排水処理事業は、平成18年度に農業集落排水事業地周辺を「市設置型浄化槽事業」にて一体的に整備したもので、平成21年度に整備は完了しています。本市が合併浄化槽を敷設し、その利用者から使用料を徴収し、維持管理を行うものです。
・経常収支比率、流動比率、水洗化率については、100％以上で、累積欠損金も発生していません。平均値も上回っており、比較的経営の健全性は保たれています。今後も、維持管理経費の削減や使用料の確実な収入に努めます。
・企業債残高対事業規模比率は、使用料収入に対する企業債残高の割合を表しており、平均値を大きく上回っています。これは建設改良の財源を他団体より企業債に依存している状態を示していますが、近年まで浄化槽の整備事業を進めていたことが要因です。整備事業の完了後、企業債残高は着実に減少していますので、今後も収入確保と企業債残高の減少に努めます。
・施設利用率は、平均値を下回っており、施設の効率性は決して高くない状況である。人口減少に伴って、有収水量が年々減少していることが要因です。</t>
    <rPh sb="10" eb="12">
      <t>ジギョウ</t>
    </rPh>
    <rPh sb="14" eb="16">
      <t>ヘイセイ</t>
    </rPh>
    <rPh sb="18" eb="19">
      <t>ネン</t>
    </rPh>
    <rPh sb="19" eb="20">
      <t>ド</t>
    </rPh>
    <rPh sb="21" eb="23">
      <t>ノウギョウ</t>
    </rPh>
    <rPh sb="23" eb="25">
      <t>シュウラク</t>
    </rPh>
    <rPh sb="25" eb="27">
      <t>ハイスイ</t>
    </rPh>
    <rPh sb="27" eb="29">
      <t>ジギョウ</t>
    </rPh>
    <rPh sb="29" eb="30">
      <t>チ</t>
    </rPh>
    <rPh sb="30" eb="32">
      <t>シュウヘン</t>
    </rPh>
    <rPh sb="34" eb="35">
      <t>シ</t>
    </rPh>
    <rPh sb="35" eb="38">
      <t>セッチガタ</t>
    </rPh>
    <rPh sb="38" eb="41">
      <t>ジョウカソウ</t>
    </rPh>
    <rPh sb="41" eb="43">
      <t>ジギョウ</t>
    </rPh>
    <rPh sb="46" eb="49">
      <t>イッタイテキ</t>
    </rPh>
    <rPh sb="50" eb="52">
      <t>セイビ</t>
    </rPh>
    <rPh sb="58" eb="60">
      <t>ヘイセイ</t>
    </rPh>
    <rPh sb="62" eb="64">
      <t>ネンド</t>
    </rPh>
    <rPh sb="65" eb="67">
      <t>セイビ</t>
    </rPh>
    <rPh sb="68" eb="70">
      <t>カンリョウ</t>
    </rPh>
    <rPh sb="120" eb="122">
      <t>ケイジョウ</t>
    </rPh>
    <rPh sb="122" eb="124">
      <t>シュウシ</t>
    </rPh>
    <rPh sb="124" eb="126">
      <t>ヒリツ</t>
    </rPh>
    <rPh sb="127" eb="129">
      <t>リュウドウ</t>
    </rPh>
    <rPh sb="129" eb="131">
      <t>ヒリツ</t>
    </rPh>
    <rPh sb="132" eb="135">
      <t>スイセンカ</t>
    </rPh>
    <rPh sb="135" eb="136">
      <t>リツ</t>
    </rPh>
    <rPh sb="146" eb="148">
      <t>イジョウ</t>
    </rPh>
    <rPh sb="150" eb="152">
      <t>ルイセキ</t>
    </rPh>
    <rPh sb="152" eb="154">
      <t>ケッソン</t>
    </rPh>
    <rPh sb="154" eb="155">
      <t>キン</t>
    </rPh>
    <rPh sb="156" eb="158">
      <t>ハッセイ</t>
    </rPh>
    <rPh sb="165" eb="168">
      <t>ヘイキンチウワマワカイシュウヒツヨウ</t>
    </rPh>
    <rPh sb="198" eb="200">
      <t>イジ</t>
    </rPh>
    <rPh sb="200" eb="202">
      <t>カンリ</t>
    </rPh>
    <rPh sb="202" eb="204">
      <t>ケイヒ</t>
    </rPh>
    <rPh sb="205" eb="207">
      <t>サクゲン</t>
    </rPh>
    <rPh sb="208" eb="211">
      <t>シヨウリョウ</t>
    </rPh>
    <rPh sb="212" eb="214">
      <t>カクジツ</t>
    </rPh>
    <rPh sb="215" eb="217">
      <t>シュウニュウ</t>
    </rPh>
    <rPh sb="218" eb="219">
      <t>ツト</t>
    </rPh>
    <rPh sb="268" eb="269">
      <t>オオ</t>
    </rPh>
    <rPh sb="316" eb="318">
      <t>キンネン</t>
    </rPh>
    <rPh sb="320" eb="323">
      <t>ジョウカソウ</t>
    </rPh>
    <rPh sb="324" eb="326">
      <t>セイビ</t>
    </rPh>
    <rPh sb="326" eb="328">
      <t>ジギョウ</t>
    </rPh>
    <rPh sb="329" eb="330">
      <t>スス</t>
    </rPh>
    <rPh sb="337" eb="339">
      <t>ヨウイン</t>
    </rPh>
    <rPh sb="342" eb="344">
      <t>セイビ</t>
    </rPh>
    <rPh sb="344" eb="346">
      <t>ジギョウ</t>
    </rPh>
    <rPh sb="347" eb="350">
      <t>カンリョウゴ</t>
    </rPh>
    <rPh sb="351" eb="353">
      <t>キギョウ</t>
    </rPh>
    <rPh sb="353" eb="354">
      <t>サイ</t>
    </rPh>
    <rPh sb="354" eb="356">
      <t>ザンダカ</t>
    </rPh>
    <rPh sb="357" eb="359">
      <t>チャクジツ</t>
    </rPh>
    <rPh sb="360" eb="362">
      <t>ゲンショウ</t>
    </rPh>
    <rPh sb="370" eb="372">
      <t>コンゴ</t>
    </rPh>
    <rPh sb="395" eb="397">
      <t>シセツ</t>
    </rPh>
    <rPh sb="397" eb="400">
      <t>リヨウリツ</t>
    </rPh>
    <rPh sb="402" eb="405">
      <t>ヘイキンチ</t>
    </rPh>
    <rPh sb="406" eb="408">
      <t>シタマワ</t>
    </rPh>
    <rPh sb="413" eb="415">
      <t>シセツ</t>
    </rPh>
    <rPh sb="416" eb="419">
      <t>コウリツセイ</t>
    </rPh>
    <rPh sb="420" eb="421">
      <t>ケッ</t>
    </rPh>
    <rPh sb="423" eb="424">
      <t>タカ</t>
    </rPh>
    <rPh sb="427" eb="429">
      <t>ジョウキョウ</t>
    </rPh>
    <rPh sb="433" eb="435">
      <t>ジンコウ</t>
    </rPh>
    <rPh sb="435" eb="437">
      <t>ゲンショウ</t>
    </rPh>
    <rPh sb="438" eb="439">
      <t>トモナ</t>
    </rPh>
    <rPh sb="442" eb="444">
      <t>ユウシュウ</t>
    </rPh>
    <rPh sb="444" eb="446">
      <t>スイリョウ</t>
    </rPh>
    <rPh sb="447" eb="449">
      <t>ネンネン</t>
    </rPh>
    <rPh sb="449" eb="451">
      <t>ゲンショウ</t>
    </rPh>
    <rPh sb="458" eb="460">
      <t>ヨウイン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</si>
</sst>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8" fillId="0" borderId="6"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7" xfId="0" applyFont="1" applyBorder="1" applyAlignment="1" applyProtection="1">
      <alignment horizontal="left" vertical="top" wrapText="1"/>
      <protection locked="0"/>
    </xf>
    <xf numFmtId="0" fontId="18" fillId="0" borderId="8"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2830848"/>
        <c:axId val="102832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102830848"/>
        <c:axId val="102832768"/>
      </c:lineChart>
      <c:dateAx>
        <c:axId val="102830848"/>
        <c:scaling>
          <c:orientation val="minMax"/>
        </c:scaling>
        <c:delete val="1"/>
        <c:axPos val="b"/>
        <c:numFmt formatCode="ge" sourceLinked="1"/>
        <c:majorTickMark val="none"/>
        <c:minorTickMark val="none"/>
        <c:tickLblPos val="none"/>
        <c:crossAx val="102832768"/>
        <c:crosses val="autoZero"/>
        <c:auto val="1"/>
        <c:lblOffset val="100"/>
        <c:baseTimeUnit val="years"/>
      </c:dateAx>
      <c:valAx>
        <c:axId val="102832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830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46.6</c:v>
                </c:pt>
                <c:pt idx="1">
                  <c:v>56.31</c:v>
                </c:pt>
                <c:pt idx="2">
                  <c:v>53.85</c:v>
                </c:pt>
                <c:pt idx="3">
                  <c:v>51.92</c:v>
                </c:pt>
                <c:pt idx="4">
                  <c:v>49.52</c:v>
                </c:pt>
              </c:numCache>
            </c:numRef>
          </c:val>
        </c:ser>
        <c:dLbls>
          <c:showLegendKey val="0"/>
          <c:showVal val="0"/>
          <c:showCatName val="0"/>
          <c:showSerName val="0"/>
          <c:showPercent val="0"/>
          <c:showBubbleSize val="0"/>
        </c:dLbls>
        <c:gapWidth val="150"/>
        <c:axId val="104171392"/>
        <c:axId val="104177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57.53</c:v>
                </c:pt>
                <c:pt idx="1">
                  <c:v>60.03</c:v>
                </c:pt>
                <c:pt idx="2">
                  <c:v>61.93</c:v>
                </c:pt>
                <c:pt idx="3">
                  <c:v>58.06</c:v>
                </c:pt>
                <c:pt idx="4">
                  <c:v>59.08</c:v>
                </c:pt>
              </c:numCache>
            </c:numRef>
          </c:val>
          <c:smooth val="0"/>
        </c:ser>
        <c:dLbls>
          <c:showLegendKey val="0"/>
          <c:showVal val="0"/>
          <c:showCatName val="0"/>
          <c:showSerName val="0"/>
          <c:showPercent val="0"/>
          <c:showBubbleSize val="0"/>
        </c:dLbls>
        <c:marker val="1"/>
        <c:smooth val="0"/>
        <c:axId val="104171392"/>
        <c:axId val="104177664"/>
      </c:lineChart>
      <c:dateAx>
        <c:axId val="104171392"/>
        <c:scaling>
          <c:orientation val="minMax"/>
        </c:scaling>
        <c:delete val="1"/>
        <c:axPos val="b"/>
        <c:numFmt formatCode="ge" sourceLinked="1"/>
        <c:majorTickMark val="none"/>
        <c:minorTickMark val="none"/>
        <c:tickLblPos val="none"/>
        <c:crossAx val="104177664"/>
        <c:crosses val="autoZero"/>
        <c:auto val="1"/>
        <c:lblOffset val="100"/>
        <c:baseTimeUnit val="years"/>
      </c:dateAx>
      <c:valAx>
        <c:axId val="104177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171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100</c:v>
                </c:pt>
                <c:pt idx="1">
                  <c:v>100</c:v>
                </c:pt>
                <c:pt idx="2">
                  <c:v>99.26</c:v>
                </c:pt>
                <c:pt idx="3">
                  <c:v>100</c:v>
                </c:pt>
                <c:pt idx="4">
                  <c:v>100</c:v>
                </c:pt>
              </c:numCache>
            </c:numRef>
          </c:val>
        </c:ser>
        <c:dLbls>
          <c:showLegendKey val="0"/>
          <c:showVal val="0"/>
          <c:showCatName val="0"/>
          <c:showSerName val="0"/>
          <c:showPercent val="0"/>
          <c:showBubbleSize val="0"/>
        </c:dLbls>
        <c:gapWidth val="150"/>
        <c:axId val="104216064"/>
        <c:axId val="104217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76.78</c:v>
                </c:pt>
                <c:pt idx="1">
                  <c:v>76.8</c:v>
                </c:pt>
                <c:pt idx="2">
                  <c:v>77.25</c:v>
                </c:pt>
                <c:pt idx="3">
                  <c:v>75.790000000000006</c:v>
                </c:pt>
                <c:pt idx="4">
                  <c:v>77.12</c:v>
                </c:pt>
              </c:numCache>
            </c:numRef>
          </c:val>
          <c:smooth val="0"/>
        </c:ser>
        <c:dLbls>
          <c:showLegendKey val="0"/>
          <c:showVal val="0"/>
          <c:showCatName val="0"/>
          <c:showSerName val="0"/>
          <c:showPercent val="0"/>
          <c:showBubbleSize val="0"/>
        </c:dLbls>
        <c:marker val="1"/>
        <c:smooth val="0"/>
        <c:axId val="104216064"/>
        <c:axId val="104217984"/>
      </c:lineChart>
      <c:dateAx>
        <c:axId val="104216064"/>
        <c:scaling>
          <c:orientation val="minMax"/>
        </c:scaling>
        <c:delete val="1"/>
        <c:axPos val="b"/>
        <c:numFmt formatCode="ge" sourceLinked="1"/>
        <c:majorTickMark val="none"/>
        <c:minorTickMark val="none"/>
        <c:tickLblPos val="none"/>
        <c:crossAx val="104217984"/>
        <c:crosses val="autoZero"/>
        <c:auto val="1"/>
        <c:lblOffset val="100"/>
        <c:baseTimeUnit val="years"/>
      </c:dateAx>
      <c:valAx>
        <c:axId val="104217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216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100</c:v>
                </c:pt>
                <c:pt idx="1">
                  <c:v>100</c:v>
                </c:pt>
                <c:pt idx="2">
                  <c:v>100.39</c:v>
                </c:pt>
                <c:pt idx="3">
                  <c:v>100.06</c:v>
                </c:pt>
                <c:pt idx="4">
                  <c:v>100.26</c:v>
                </c:pt>
              </c:numCache>
            </c:numRef>
          </c:val>
        </c:ser>
        <c:dLbls>
          <c:showLegendKey val="0"/>
          <c:showVal val="0"/>
          <c:showCatName val="0"/>
          <c:showSerName val="0"/>
          <c:showPercent val="0"/>
          <c:showBubbleSize val="0"/>
        </c:dLbls>
        <c:gapWidth val="150"/>
        <c:axId val="102875520"/>
        <c:axId val="102877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94.37</c:v>
                </c:pt>
                <c:pt idx="1">
                  <c:v>101.13</c:v>
                </c:pt>
                <c:pt idx="2">
                  <c:v>97.09</c:v>
                </c:pt>
                <c:pt idx="3">
                  <c:v>89.7</c:v>
                </c:pt>
                <c:pt idx="4">
                  <c:v>90.66</c:v>
                </c:pt>
              </c:numCache>
            </c:numRef>
          </c:val>
          <c:smooth val="0"/>
        </c:ser>
        <c:dLbls>
          <c:showLegendKey val="0"/>
          <c:showVal val="0"/>
          <c:showCatName val="0"/>
          <c:showSerName val="0"/>
          <c:showPercent val="0"/>
          <c:showBubbleSize val="0"/>
        </c:dLbls>
        <c:marker val="1"/>
        <c:smooth val="0"/>
        <c:axId val="102875520"/>
        <c:axId val="102877440"/>
      </c:lineChart>
      <c:dateAx>
        <c:axId val="102875520"/>
        <c:scaling>
          <c:orientation val="minMax"/>
        </c:scaling>
        <c:delete val="1"/>
        <c:axPos val="b"/>
        <c:numFmt formatCode="ge" sourceLinked="1"/>
        <c:majorTickMark val="none"/>
        <c:minorTickMark val="none"/>
        <c:tickLblPos val="none"/>
        <c:crossAx val="102877440"/>
        <c:crosses val="autoZero"/>
        <c:auto val="1"/>
        <c:lblOffset val="100"/>
        <c:baseTimeUnit val="years"/>
      </c:dateAx>
      <c:valAx>
        <c:axId val="102877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875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4.9000000000000004</c:v>
                </c:pt>
                <c:pt idx="1">
                  <c:v>6.88</c:v>
                </c:pt>
                <c:pt idx="2">
                  <c:v>7.31</c:v>
                </c:pt>
                <c:pt idx="3">
                  <c:v>8.8800000000000008</c:v>
                </c:pt>
                <c:pt idx="4">
                  <c:v>17.600000000000001</c:v>
                </c:pt>
              </c:numCache>
            </c:numRef>
          </c:val>
        </c:ser>
        <c:dLbls>
          <c:showLegendKey val="0"/>
          <c:showVal val="0"/>
          <c:showCatName val="0"/>
          <c:showSerName val="0"/>
          <c:showPercent val="0"/>
          <c:showBubbleSize val="0"/>
        </c:dLbls>
        <c:gapWidth val="150"/>
        <c:axId val="103505920"/>
        <c:axId val="103507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6.72</c:v>
                </c:pt>
                <c:pt idx="1">
                  <c:v>7.74</c:v>
                </c:pt>
                <c:pt idx="2">
                  <c:v>6.32</c:v>
                </c:pt>
                <c:pt idx="3">
                  <c:v>6.48</c:v>
                </c:pt>
                <c:pt idx="4">
                  <c:v>13.6</c:v>
                </c:pt>
              </c:numCache>
            </c:numRef>
          </c:val>
          <c:smooth val="0"/>
        </c:ser>
        <c:dLbls>
          <c:showLegendKey val="0"/>
          <c:showVal val="0"/>
          <c:showCatName val="0"/>
          <c:showSerName val="0"/>
          <c:showPercent val="0"/>
          <c:showBubbleSize val="0"/>
        </c:dLbls>
        <c:marker val="1"/>
        <c:smooth val="0"/>
        <c:axId val="103505920"/>
        <c:axId val="103507840"/>
      </c:lineChart>
      <c:dateAx>
        <c:axId val="103505920"/>
        <c:scaling>
          <c:orientation val="minMax"/>
        </c:scaling>
        <c:delete val="1"/>
        <c:axPos val="b"/>
        <c:numFmt formatCode="ge" sourceLinked="1"/>
        <c:majorTickMark val="none"/>
        <c:minorTickMark val="none"/>
        <c:tickLblPos val="none"/>
        <c:crossAx val="103507840"/>
        <c:crosses val="autoZero"/>
        <c:auto val="1"/>
        <c:lblOffset val="100"/>
        <c:baseTimeUnit val="years"/>
      </c:dateAx>
      <c:valAx>
        <c:axId val="103507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505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3538048"/>
        <c:axId val="103618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103538048"/>
        <c:axId val="103618048"/>
      </c:lineChart>
      <c:dateAx>
        <c:axId val="103538048"/>
        <c:scaling>
          <c:orientation val="minMax"/>
        </c:scaling>
        <c:delete val="1"/>
        <c:axPos val="b"/>
        <c:numFmt formatCode="ge" sourceLinked="1"/>
        <c:majorTickMark val="none"/>
        <c:minorTickMark val="none"/>
        <c:tickLblPos val="none"/>
        <c:crossAx val="103618048"/>
        <c:crosses val="autoZero"/>
        <c:auto val="1"/>
        <c:lblOffset val="100"/>
        <c:baseTimeUnit val="years"/>
      </c:dateAx>
      <c:valAx>
        <c:axId val="103618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538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3652736"/>
        <c:axId val="103663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123.55</c:v>
                </c:pt>
                <c:pt idx="1">
                  <c:v>121.33</c:v>
                </c:pt>
                <c:pt idx="2">
                  <c:v>42.06</c:v>
                </c:pt>
                <c:pt idx="3">
                  <c:v>76.069999999999993</c:v>
                </c:pt>
                <c:pt idx="4">
                  <c:v>91.1</c:v>
                </c:pt>
              </c:numCache>
            </c:numRef>
          </c:val>
          <c:smooth val="0"/>
        </c:ser>
        <c:dLbls>
          <c:showLegendKey val="0"/>
          <c:showVal val="0"/>
          <c:showCatName val="0"/>
          <c:showSerName val="0"/>
          <c:showPercent val="0"/>
          <c:showBubbleSize val="0"/>
        </c:dLbls>
        <c:marker val="1"/>
        <c:smooth val="0"/>
        <c:axId val="103652736"/>
        <c:axId val="103663104"/>
      </c:lineChart>
      <c:dateAx>
        <c:axId val="103652736"/>
        <c:scaling>
          <c:orientation val="minMax"/>
        </c:scaling>
        <c:delete val="1"/>
        <c:axPos val="b"/>
        <c:numFmt formatCode="ge" sourceLinked="1"/>
        <c:majorTickMark val="none"/>
        <c:minorTickMark val="none"/>
        <c:tickLblPos val="none"/>
        <c:crossAx val="103663104"/>
        <c:crosses val="autoZero"/>
        <c:auto val="1"/>
        <c:lblOffset val="100"/>
        <c:baseTimeUnit val="years"/>
      </c:dateAx>
      <c:valAx>
        <c:axId val="103663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652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318</c:v>
                </c:pt>
                <c:pt idx="1">
                  <c:v>324.67</c:v>
                </c:pt>
                <c:pt idx="2">
                  <c:v>299.55</c:v>
                </c:pt>
                <c:pt idx="3">
                  <c:v>415.17</c:v>
                </c:pt>
                <c:pt idx="4">
                  <c:v>295.76</c:v>
                </c:pt>
              </c:numCache>
            </c:numRef>
          </c:val>
        </c:ser>
        <c:dLbls>
          <c:showLegendKey val="0"/>
          <c:showVal val="0"/>
          <c:showCatName val="0"/>
          <c:showSerName val="0"/>
          <c:showPercent val="0"/>
          <c:showBubbleSize val="0"/>
        </c:dLbls>
        <c:gapWidth val="150"/>
        <c:axId val="103702528"/>
        <c:axId val="103704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318.07</c:v>
                </c:pt>
                <c:pt idx="1">
                  <c:v>378.53</c:v>
                </c:pt>
                <c:pt idx="2">
                  <c:v>701.64</c:v>
                </c:pt>
                <c:pt idx="3">
                  <c:v>377.59</c:v>
                </c:pt>
                <c:pt idx="4">
                  <c:v>247.48</c:v>
                </c:pt>
              </c:numCache>
            </c:numRef>
          </c:val>
          <c:smooth val="0"/>
        </c:ser>
        <c:dLbls>
          <c:showLegendKey val="0"/>
          <c:showVal val="0"/>
          <c:showCatName val="0"/>
          <c:showSerName val="0"/>
          <c:showPercent val="0"/>
          <c:showBubbleSize val="0"/>
        </c:dLbls>
        <c:marker val="1"/>
        <c:smooth val="0"/>
        <c:axId val="103702528"/>
        <c:axId val="103704448"/>
      </c:lineChart>
      <c:dateAx>
        <c:axId val="103702528"/>
        <c:scaling>
          <c:orientation val="minMax"/>
        </c:scaling>
        <c:delete val="1"/>
        <c:axPos val="b"/>
        <c:numFmt formatCode="ge" sourceLinked="1"/>
        <c:majorTickMark val="none"/>
        <c:minorTickMark val="none"/>
        <c:tickLblPos val="none"/>
        <c:crossAx val="103704448"/>
        <c:crosses val="autoZero"/>
        <c:auto val="1"/>
        <c:lblOffset val="100"/>
        <c:baseTimeUnit val="years"/>
      </c:dateAx>
      <c:valAx>
        <c:axId val="103704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702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2279.94</c:v>
                </c:pt>
                <c:pt idx="1">
                  <c:v>2182.3200000000002</c:v>
                </c:pt>
                <c:pt idx="2">
                  <c:v>1844.2</c:v>
                </c:pt>
                <c:pt idx="3">
                  <c:v>1848.5</c:v>
                </c:pt>
                <c:pt idx="4">
                  <c:v>1909.67</c:v>
                </c:pt>
              </c:numCache>
            </c:numRef>
          </c:val>
        </c:ser>
        <c:dLbls>
          <c:showLegendKey val="0"/>
          <c:showVal val="0"/>
          <c:showCatName val="0"/>
          <c:showSerName val="0"/>
          <c:showPercent val="0"/>
          <c:showBubbleSize val="0"/>
        </c:dLbls>
        <c:gapWidth val="150"/>
        <c:axId val="103722368"/>
        <c:axId val="103745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442.18</c:v>
                </c:pt>
                <c:pt idx="1">
                  <c:v>421.01</c:v>
                </c:pt>
                <c:pt idx="2">
                  <c:v>430.64</c:v>
                </c:pt>
                <c:pt idx="3">
                  <c:v>446.63</c:v>
                </c:pt>
                <c:pt idx="4">
                  <c:v>416.91</c:v>
                </c:pt>
              </c:numCache>
            </c:numRef>
          </c:val>
          <c:smooth val="0"/>
        </c:ser>
        <c:dLbls>
          <c:showLegendKey val="0"/>
          <c:showVal val="0"/>
          <c:showCatName val="0"/>
          <c:showSerName val="0"/>
          <c:showPercent val="0"/>
          <c:showBubbleSize val="0"/>
        </c:dLbls>
        <c:marker val="1"/>
        <c:smooth val="0"/>
        <c:axId val="103722368"/>
        <c:axId val="103745024"/>
      </c:lineChart>
      <c:dateAx>
        <c:axId val="103722368"/>
        <c:scaling>
          <c:orientation val="minMax"/>
        </c:scaling>
        <c:delete val="1"/>
        <c:axPos val="b"/>
        <c:numFmt formatCode="ge" sourceLinked="1"/>
        <c:majorTickMark val="none"/>
        <c:minorTickMark val="none"/>
        <c:tickLblPos val="none"/>
        <c:crossAx val="103745024"/>
        <c:crosses val="autoZero"/>
        <c:auto val="1"/>
        <c:lblOffset val="100"/>
        <c:baseTimeUnit val="years"/>
      </c:dateAx>
      <c:valAx>
        <c:axId val="103745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722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55.93</c:v>
                </c:pt>
                <c:pt idx="1">
                  <c:v>51.86</c:v>
                </c:pt>
                <c:pt idx="2">
                  <c:v>56.95</c:v>
                </c:pt>
                <c:pt idx="3">
                  <c:v>55.21</c:v>
                </c:pt>
                <c:pt idx="4">
                  <c:v>49.78</c:v>
                </c:pt>
              </c:numCache>
            </c:numRef>
          </c:val>
        </c:ser>
        <c:dLbls>
          <c:showLegendKey val="0"/>
          <c:showVal val="0"/>
          <c:showCatName val="0"/>
          <c:showSerName val="0"/>
          <c:showPercent val="0"/>
          <c:showBubbleSize val="0"/>
        </c:dLbls>
        <c:gapWidth val="150"/>
        <c:axId val="103779328"/>
        <c:axId val="103781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61.59</c:v>
                </c:pt>
                <c:pt idx="1">
                  <c:v>58.98</c:v>
                </c:pt>
                <c:pt idx="2">
                  <c:v>58.78</c:v>
                </c:pt>
                <c:pt idx="3">
                  <c:v>58.53</c:v>
                </c:pt>
                <c:pt idx="4">
                  <c:v>57.93</c:v>
                </c:pt>
              </c:numCache>
            </c:numRef>
          </c:val>
          <c:smooth val="0"/>
        </c:ser>
        <c:dLbls>
          <c:showLegendKey val="0"/>
          <c:showVal val="0"/>
          <c:showCatName val="0"/>
          <c:showSerName val="0"/>
          <c:showPercent val="0"/>
          <c:showBubbleSize val="0"/>
        </c:dLbls>
        <c:marker val="1"/>
        <c:smooth val="0"/>
        <c:axId val="103779328"/>
        <c:axId val="103781504"/>
      </c:lineChart>
      <c:dateAx>
        <c:axId val="103779328"/>
        <c:scaling>
          <c:orientation val="minMax"/>
        </c:scaling>
        <c:delete val="1"/>
        <c:axPos val="b"/>
        <c:numFmt formatCode="ge" sourceLinked="1"/>
        <c:majorTickMark val="none"/>
        <c:minorTickMark val="none"/>
        <c:tickLblPos val="none"/>
        <c:crossAx val="103781504"/>
        <c:crosses val="autoZero"/>
        <c:auto val="1"/>
        <c:lblOffset val="100"/>
        <c:baseTimeUnit val="years"/>
      </c:dateAx>
      <c:valAx>
        <c:axId val="103781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779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184.14</c:v>
                </c:pt>
                <c:pt idx="1">
                  <c:v>198.49</c:v>
                </c:pt>
                <c:pt idx="2">
                  <c:v>218.59</c:v>
                </c:pt>
                <c:pt idx="3">
                  <c:v>227.48</c:v>
                </c:pt>
                <c:pt idx="4">
                  <c:v>249.69</c:v>
                </c:pt>
              </c:numCache>
            </c:numRef>
          </c:val>
        </c:ser>
        <c:dLbls>
          <c:showLegendKey val="0"/>
          <c:showVal val="0"/>
          <c:showCatName val="0"/>
          <c:showSerName val="0"/>
          <c:showPercent val="0"/>
          <c:showBubbleSize val="0"/>
        </c:dLbls>
        <c:gapWidth val="150"/>
        <c:axId val="103803136"/>
        <c:axId val="103805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242.92</c:v>
                </c:pt>
                <c:pt idx="1">
                  <c:v>253.84</c:v>
                </c:pt>
                <c:pt idx="2">
                  <c:v>257.02999999999997</c:v>
                </c:pt>
                <c:pt idx="3">
                  <c:v>266.57</c:v>
                </c:pt>
                <c:pt idx="4">
                  <c:v>276.93</c:v>
                </c:pt>
              </c:numCache>
            </c:numRef>
          </c:val>
          <c:smooth val="0"/>
        </c:ser>
        <c:dLbls>
          <c:showLegendKey val="0"/>
          <c:showVal val="0"/>
          <c:showCatName val="0"/>
          <c:showSerName val="0"/>
          <c:showPercent val="0"/>
          <c:showBubbleSize val="0"/>
        </c:dLbls>
        <c:marker val="1"/>
        <c:smooth val="0"/>
        <c:axId val="103803136"/>
        <c:axId val="103805312"/>
      </c:lineChart>
      <c:dateAx>
        <c:axId val="103803136"/>
        <c:scaling>
          <c:orientation val="minMax"/>
        </c:scaling>
        <c:delete val="1"/>
        <c:axPos val="b"/>
        <c:numFmt formatCode="ge" sourceLinked="1"/>
        <c:majorTickMark val="none"/>
        <c:minorTickMark val="none"/>
        <c:tickLblPos val="none"/>
        <c:crossAx val="103805312"/>
        <c:crosses val="autoZero"/>
        <c:auto val="1"/>
        <c:lblOffset val="100"/>
        <c:baseTimeUnit val="years"/>
      </c:dateAx>
      <c:valAx>
        <c:axId val="103805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803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【85.19】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【161.25】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【170.25】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【375.36】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【81.06】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【57.75】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【267.61】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【60.44】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【15.77】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election activeCell="C12" sqref="C1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宮崎県　延岡市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法適用</v>
      </c>
      <c r="C8" s="70"/>
      <c r="D8" s="70"/>
      <c r="E8" s="70"/>
      <c r="F8" s="70"/>
      <c r="G8" s="70"/>
      <c r="H8" s="70"/>
      <c r="I8" s="70" t="str">
        <f>データ!J6</f>
        <v>下水道事業</v>
      </c>
      <c r="J8" s="70"/>
      <c r="K8" s="70"/>
      <c r="L8" s="70"/>
      <c r="M8" s="70"/>
      <c r="N8" s="70"/>
      <c r="O8" s="70"/>
      <c r="P8" s="70" t="str">
        <f>データ!K6</f>
        <v>特定地域生活排水処理</v>
      </c>
      <c r="Q8" s="70"/>
      <c r="R8" s="70"/>
      <c r="S8" s="70"/>
      <c r="T8" s="70"/>
      <c r="U8" s="70"/>
      <c r="V8" s="70"/>
      <c r="W8" s="70" t="str">
        <f>データ!L6</f>
        <v>K3</v>
      </c>
      <c r="X8" s="70"/>
      <c r="Y8" s="70"/>
      <c r="Z8" s="70"/>
      <c r="AA8" s="70"/>
      <c r="AB8" s="70"/>
      <c r="AC8" s="70"/>
      <c r="AD8" s="3"/>
      <c r="AE8" s="3"/>
      <c r="AF8" s="3"/>
      <c r="AG8" s="3"/>
      <c r="AH8" s="3"/>
      <c r="AI8" s="3"/>
      <c r="AJ8" s="3"/>
      <c r="AK8" s="3"/>
      <c r="AL8" s="64">
        <f>データ!R6</f>
        <v>129455</v>
      </c>
      <c r="AM8" s="64"/>
      <c r="AN8" s="64"/>
      <c r="AO8" s="64"/>
      <c r="AP8" s="64"/>
      <c r="AQ8" s="64"/>
      <c r="AR8" s="64"/>
      <c r="AS8" s="64"/>
      <c r="AT8" s="63">
        <f>データ!S6</f>
        <v>868.02</v>
      </c>
      <c r="AU8" s="63"/>
      <c r="AV8" s="63"/>
      <c r="AW8" s="63"/>
      <c r="AX8" s="63"/>
      <c r="AY8" s="63"/>
      <c r="AZ8" s="63"/>
      <c r="BA8" s="63"/>
      <c r="BB8" s="63">
        <f>データ!T6</f>
        <v>149.13999999999999</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f>データ!N6</f>
        <v>31.4</v>
      </c>
      <c r="J10" s="63"/>
      <c r="K10" s="63"/>
      <c r="L10" s="63"/>
      <c r="M10" s="63"/>
      <c r="N10" s="63"/>
      <c r="O10" s="63"/>
      <c r="P10" s="63">
        <f>データ!O6</f>
        <v>0.21</v>
      </c>
      <c r="Q10" s="63"/>
      <c r="R10" s="63"/>
      <c r="S10" s="63"/>
      <c r="T10" s="63"/>
      <c r="U10" s="63"/>
      <c r="V10" s="63"/>
      <c r="W10" s="63">
        <f>データ!P6</f>
        <v>100</v>
      </c>
      <c r="X10" s="63"/>
      <c r="Y10" s="63"/>
      <c r="Z10" s="63"/>
      <c r="AA10" s="63"/>
      <c r="AB10" s="63"/>
      <c r="AC10" s="63"/>
      <c r="AD10" s="64">
        <f>データ!Q6</f>
        <v>2500</v>
      </c>
      <c r="AE10" s="64"/>
      <c r="AF10" s="64"/>
      <c r="AG10" s="64"/>
      <c r="AH10" s="64"/>
      <c r="AI10" s="64"/>
      <c r="AJ10" s="64"/>
      <c r="AK10" s="2"/>
      <c r="AL10" s="64">
        <f>データ!U6</f>
        <v>270</v>
      </c>
      <c r="AM10" s="64"/>
      <c r="AN10" s="64"/>
      <c r="AO10" s="64"/>
      <c r="AP10" s="64"/>
      <c r="AQ10" s="64"/>
      <c r="AR10" s="64"/>
      <c r="AS10" s="64"/>
      <c r="AT10" s="63">
        <f>データ!V6</f>
        <v>10.06</v>
      </c>
      <c r="AU10" s="63"/>
      <c r="AV10" s="63"/>
      <c r="AW10" s="63"/>
      <c r="AX10" s="63"/>
      <c r="AY10" s="63"/>
      <c r="AZ10" s="63"/>
      <c r="BA10" s="63"/>
      <c r="BB10" s="63">
        <f>データ!W6</f>
        <v>26.84</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109</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107</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topLeftCell="CN1" workbookViewId="0">
      <selection activeCell="CQ8" sqref="CQ8"/>
    </sheetView>
  </sheetViews>
  <sheetFormatPr defaultRowHeight="13.5"/>
  <cols>
    <col min="2" max="143" width="11.875" customWidth="1"/>
  </cols>
  <sheetData>
    <row r="1" spans="1:147">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7">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7">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c r="A6" s="26" t="s">
        <v>95</v>
      </c>
      <c r="B6" s="31">
        <f>B7</f>
        <v>2014</v>
      </c>
      <c r="C6" s="31">
        <f t="shared" ref="C6:W6" si="3">C7</f>
        <v>452033</v>
      </c>
      <c r="D6" s="31">
        <f t="shared" si="3"/>
        <v>46</v>
      </c>
      <c r="E6" s="31">
        <f t="shared" si="3"/>
        <v>18</v>
      </c>
      <c r="F6" s="31">
        <f t="shared" si="3"/>
        <v>0</v>
      </c>
      <c r="G6" s="31">
        <f t="shared" si="3"/>
        <v>0</v>
      </c>
      <c r="H6" s="31" t="str">
        <f t="shared" si="3"/>
        <v>宮崎県　延岡市</v>
      </c>
      <c r="I6" s="31" t="str">
        <f t="shared" si="3"/>
        <v>法適用</v>
      </c>
      <c r="J6" s="31" t="str">
        <f t="shared" si="3"/>
        <v>下水道事業</v>
      </c>
      <c r="K6" s="31" t="str">
        <f t="shared" si="3"/>
        <v>特定地域生活排水処理</v>
      </c>
      <c r="L6" s="31" t="str">
        <f t="shared" si="3"/>
        <v>K3</v>
      </c>
      <c r="M6" s="32" t="str">
        <f t="shared" si="3"/>
        <v>-</v>
      </c>
      <c r="N6" s="32">
        <f t="shared" si="3"/>
        <v>31.4</v>
      </c>
      <c r="O6" s="32">
        <f t="shared" si="3"/>
        <v>0.21</v>
      </c>
      <c r="P6" s="32">
        <f t="shared" si="3"/>
        <v>100</v>
      </c>
      <c r="Q6" s="32">
        <f t="shared" si="3"/>
        <v>2500</v>
      </c>
      <c r="R6" s="32">
        <f t="shared" si="3"/>
        <v>129455</v>
      </c>
      <c r="S6" s="32">
        <f t="shared" si="3"/>
        <v>868.02</v>
      </c>
      <c r="T6" s="32">
        <f t="shared" si="3"/>
        <v>149.13999999999999</v>
      </c>
      <c r="U6" s="32">
        <f t="shared" si="3"/>
        <v>270</v>
      </c>
      <c r="V6" s="32">
        <f t="shared" si="3"/>
        <v>10.06</v>
      </c>
      <c r="W6" s="32">
        <f t="shared" si="3"/>
        <v>26.84</v>
      </c>
      <c r="X6" s="33">
        <f>IF(X7="",NA(),X7)</f>
        <v>100</v>
      </c>
      <c r="Y6" s="33">
        <f t="shared" ref="Y6:AG6" si="4">IF(Y7="",NA(),Y7)</f>
        <v>100</v>
      </c>
      <c r="Z6" s="33">
        <f t="shared" si="4"/>
        <v>100.39</v>
      </c>
      <c r="AA6" s="33">
        <f t="shared" si="4"/>
        <v>100.06</v>
      </c>
      <c r="AB6" s="33">
        <f t="shared" si="4"/>
        <v>100.26</v>
      </c>
      <c r="AC6" s="33">
        <f t="shared" si="4"/>
        <v>94.37</v>
      </c>
      <c r="AD6" s="33">
        <f t="shared" si="4"/>
        <v>101.13</v>
      </c>
      <c r="AE6" s="33">
        <f t="shared" si="4"/>
        <v>97.09</v>
      </c>
      <c r="AF6" s="33">
        <f t="shared" si="4"/>
        <v>89.7</v>
      </c>
      <c r="AG6" s="33">
        <f t="shared" si="4"/>
        <v>90.66</v>
      </c>
      <c r="AH6" s="32" t="str">
        <f>IF(AH7="","",IF(AH7="-","【-】","【"&amp;SUBSTITUTE(TEXT(AH7,"#,##0.00"),"-","△")&amp;"】"))</f>
        <v>【85.19】</v>
      </c>
      <c r="AI6" s="32">
        <f>IF(AI7="",NA(),AI7)</f>
        <v>0</v>
      </c>
      <c r="AJ6" s="32">
        <f t="shared" ref="AJ6:AR6" si="5">IF(AJ7="",NA(),AJ7)</f>
        <v>0</v>
      </c>
      <c r="AK6" s="32">
        <f t="shared" si="5"/>
        <v>0</v>
      </c>
      <c r="AL6" s="32">
        <f t="shared" si="5"/>
        <v>0</v>
      </c>
      <c r="AM6" s="32">
        <f t="shared" si="5"/>
        <v>0</v>
      </c>
      <c r="AN6" s="33">
        <f t="shared" si="5"/>
        <v>123.55</v>
      </c>
      <c r="AO6" s="33">
        <f t="shared" si="5"/>
        <v>121.33</v>
      </c>
      <c r="AP6" s="33">
        <f t="shared" si="5"/>
        <v>42.06</v>
      </c>
      <c r="AQ6" s="33">
        <f t="shared" si="5"/>
        <v>76.069999999999993</v>
      </c>
      <c r="AR6" s="33">
        <f t="shared" si="5"/>
        <v>91.1</v>
      </c>
      <c r="AS6" s="32" t="str">
        <f>IF(AS7="","",IF(AS7="-","【-】","【"&amp;SUBSTITUTE(TEXT(AS7,"#,##0.00"),"-","△")&amp;"】"))</f>
        <v>【161.25】</v>
      </c>
      <c r="AT6" s="33">
        <f>IF(AT7="",NA(),AT7)</f>
        <v>318</v>
      </c>
      <c r="AU6" s="33">
        <f t="shared" ref="AU6:BC6" si="6">IF(AU7="",NA(),AU7)</f>
        <v>324.67</v>
      </c>
      <c r="AV6" s="33">
        <f t="shared" si="6"/>
        <v>299.55</v>
      </c>
      <c r="AW6" s="33">
        <f t="shared" si="6"/>
        <v>415.17</v>
      </c>
      <c r="AX6" s="33">
        <f t="shared" si="6"/>
        <v>295.76</v>
      </c>
      <c r="AY6" s="33">
        <f t="shared" si="6"/>
        <v>318.07</v>
      </c>
      <c r="AZ6" s="33">
        <f t="shared" si="6"/>
        <v>378.53</v>
      </c>
      <c r="BA6" s="33">
        <f t="shared" si="6"/>
        <v>701.64</v>
      </c>
      <c r="BB6" s="33">
        <f t="shared" si="6"/>
        <v>377.59</v>
      </c>
      <c r="BC6" s="33">
        <f t="shared" si="6"/>
        <v>247.48</v>
      </c>
      <c r="BD6" s="32" t="str">
        <f>IF(BD7="","",IF(BD7="-","【-】","【"&amp;SUBSTITUTE(TEXT(BD7,"#,##0.00"),"-","△")&amp;"】"))</f>
        <v>【170.25】</v>
      </c>
      <c r="BE6" s="33">
        <f>IF(BE7="",NA(),BE7)</f>
        <v>2279.94</v>
      </c>
      <c r="BF6" s="33">
        <f t="shared" ref="BF6:BN6" si="7">IF(BF7="",NA(),BF7)</f>
        <v>2182.3200000000002</v>
      </c>
      <c r="BG6" s="33">
        <f t="shared" si="7"/>
        <v>1844.2</v>
      </c>
      <c r="BH6" s="33">
        <f t="shared" si="7"/>
        <v>1848.5</v>
      </c>
      <c r="BI6" s="33">
        <f t="shared" si="7"/>
        <v>1909.67</v>
      </c>
      <c r="BJ6" s="33">
        <f t="shared" si="7"/>
        <v>442.18</v>
      </c>
      <c r="BK6" s="33">
        <f t="shared" si="7"/>
        <v>421.01</v>
      </c>
      <c r="BL6" s="33">
        <f t="shared" si="7"/>
        <v>430.64</v>
      </c>
      <c r="BM6" s="33">
        <f t="shared" si="7"/>
        <v>446.63</v>
      </c>
      <c r="BN6" s="33">
        <f t="shared" si="7"/>
        <v>416.91</v>
      </c>
      <c r="BO6" s="32" t="str">
        <f>IF(BO7="","",IF(BO7="-","【-】","【"&amp;SUBSTITUTE(TEXT(BO7,"#,##0.00"),"-","△")&amp;"】"))</f>
        <v>【375.36】</v>
      </c>
      <c r="BP6" s="33">
        <f>IF(BP7="",NA(),BP7)</f>
        <v>55.93</v>
      </c>
      <c r="BQ6" s="33">
        <f t="shared" ref="BQ6:BY6" si="8">IF(BQ7="",NA(),BQ7)</f>
        <v>51.86</v>
      </c>
      <c r="BR6" s="33">
        <f t="shared" si="8"/>
        <v>56.95</v>
      </c>
      <c r="BS6" s="33">
        <f t="shared" si="8"/>
        <v>55.21</v>
      </c>
      <c r="BT6" s="33">
        <f t="shared" si="8"/>
        <v>49.78</v>
      </c>
      <c r="BU6" s="33">
        <f t="shared" si="8"/>
        <v>61.59</v>
      </c>
      <c r="BV6" s="33">
        <f t="shared" si="8"/>
        <v>58.98</v>
      </c>
      <c r="BW6" s="33">
        <f t="shared" si="8"/>
        <v>58.78</v>
      </c>
      <c r="BX6" s="33">
        <f t="shared" si="8"/>
        <v>58.53</v>
      </c>
      <c r="BY6" s="33">
        <f t="shared" si="8"/>
        <v>57.93</v>
      </c>
      <c r="BZ6" s="32" t="str">
        <f>IF(BZ7="","",IF(BZ7="-","【-】","【"&amp;SUBSTITUTE(TEXT(BZ7,"#,##0.00"),"-","△")&amp;"】"))</f>
        <v>【60.44】</v>
      </c>
      <c r="CA6" s="33">
        <f>IF(CA7="",NA(),CA7)</f>
        <v>184.14</v>
      </c>
      <c r="CB6" s="33">
        <f t="shared" ref="CB6:CJ6" si="9">IF(CB7="",NA(),CB7)</f>
        <v>198.49</v>
      </c>
      <c r="CC6" s="33">
        <f t="shared" si="9"/>
        <v>218.59</v>
      </c>
      <c r="CD6" s="33">
        <f t="shared" si="9"/>
        <v>227.48</v>
      </c>
      <c r="CE6" s="33">
        <f t="shared" si="9"/>
        <v>249.69</v>
      </c>
      <c r="CF6" s="33">
        <f t="shared" si="9"/>
        <v>242.92</v>
      </c>
      <c r="CG6" s="33">
        <f t="shared" si="9"/>
        <v>253.84</v>
      </c>
      <c r="CH6" s="33">
        <f t="shared" si="9"/>
        <v>257.02999999999997</v>
      </c>
      <c r="CI6" s="33">
        <f t="shared" si="9"/>
        <v>266.57</v>
      </c>
      <c r="CJ6" s="33">
        <f t="shared" si="9"/>
        <v>276.93</v>
      </c>
      <c r="CK6" s="32" t="str">
        <f>IF(CK7="","",IF(CK7="-","【-】","【"&amp;SUBSTITUTE(TEXT(CK7,"#,##0.00"),"-","△")&amp;"】"))</f>
        <v>【267.61】</v>
      </c>
      <c r="CL6" s="33">
        <f>IF(CL7="",NA(),CL7)</f>
        <v>46.6</v>
      </c>
      <c r="CM6" s="33">
        <f t="shared" ref="CM6:CU6" si="10">IF(CM7="",NA(),CM7)</f>
        <v>56.31</v>
      </c>
      <c r="CN6" s="33">
        <f t="shared" si="10"/>
        <v>53.85</v>
      </c>
      <c r="CO6" s="33">
        <f t="shared" si="10"/>
        <v>51.92</v>
      </c>
      <c r="CP6" s="33">
        <f t="shared" si="10"/>
        <v>49.52</v>
      </c>
      <c r="CQ6" s="33">
        <f t="shared" si="10"/>
        <v>57.53</v>
      </c>
      <c r="CR6" s="33">
        <f t="shared" si="10"/>
        <v>60.03</v>
      </c>
      <c r="CS6" s="33">
        <f t="shared" si="10"/>
        <v>61.93</v>
      </c>
      <c r="CT6" s="33">
        <f t="shared" si="10"/>
        <v>58.06</v>
      </c>
      <c r="CU6" s="33">
        <f t="shared" si="10"/>
        <v>59.08</v>
      </c>
      <c r="CV6" s="32" t="str">
        <f>IF(CV7="","",IF(CV7="-","【-】","【"&amp;SUBSTITUTE(TEXT(CV7,"#,##0.00"),"-","△")&amp;"】"))</f>
        <v>【57.75】</v>
      </c>
      <c r="CW6" s="33">
        <f>IF(CW7="",NA(),CW7)</f>
        <v>100</v>
      </c>
      <c r="CX6" s="33">
        <f t="shared" ref="CX6:DF6" si="11">IF(CX7="",NA(),CX7)</f>
        <v>100</v>
      </c>
      <c r="CY6" s="33">
        <f t="shared" si="11"/>
        <v>99.26</v>
      </c>
      <c r="CZ6" s="33">
        <f t="shared" si="11"/>
        <v>100</v>
      </c>
      <c r="DA6" s="33">
        <f t="shared" si="11"/>
        <v>100</v>
      </c>
      <c r="DB6" s="33">
        <f t="shared" si="11"/>
        <v>76.78</v>
      </c>
      <c r="DC6" s="33">
        <f t="shared" si="11"/>
        <v>76.8</v>
      </c>
      <c r="DD6" s="33">
        <f t="shared" si="11"/>
        <v>77.25</v>
      </c>
      <c r="DE6" s="33">
        <f t="shared" si="11"/>
        <v>75.790000000000006</v>
      </c>
      <c r="DF6" s="33">
        <f t="shared" si="11"/>
        <v>77.12</v>
      </c>
      <c r="DG6" s="32" t="str">
        <f>IF(DG7="","",IF(DG7="-","【-】","【"&amp;SUBSTITUTE(TEXT(DG7,"#,##0.00"),"-","△")&amp;"】"))</f>
        <v>【81.06】</v>
      </c>
      <c r="DH6" s="33">
        <f>IF(DH7="",NA(),DH7)</f>
        <v>4.9000000000000004</v>
      </c>
      <c r="DI6" s="33">
        <f t="shared" ref="DI6:DQ6" si="12">IF(DI7="",NA(),DI7)</f>
        <v>6.88</v>
      </c>
      <c r="DJ6" s="33">
        <f t="shared" si="12"/>
        <v>7.31</v>
      </c>
      <c r="DK6" s="33">
        <f t="shared" si="12"/>
        <v>8.8800000000000008</v>
      </c>
      <c r="DL6" s="33">
        <f t="shared" si="12"/>
        <v>17.600000000000001</v>
      </c>
      <c r="DM6" s="33">
        <f t="shared" si="12"/>
        <v>6.72</v>
      </c>
      <c r="DN6" s="33">
        <f t="shared" si="12"/>
        <v>7.74</v>
      </c>
      <c r="DO6" s="33">
        <f t="shared" si="12"/>
        <v>6.32</v>
      </c>
      <c r="DP6" s="33">
        <f t="shared" si="12"/>
        <v>6.48</v>
      </c>
      <c r="DQ6" s="33">
        <f t="shared" si="12"/>
        <v>13.6</v>
      </c>
      <c r="DR6" s="32" t="str">
        <f>IF(DR7="","",IF(DR7="-","【-】","【"&amp;SUBSTITUTE(TEXT(DR7,"#,##0.00"),"-","△")&amp;"】"))</f>
        <v>【15.77】</v>
      </c>
      <c r="DS6" s="33" t="str">
        <f>IF(DS7="",NA(),DS7)</f>
        <v>-</v>
      </c>
      <c r="DT6" s="33" t="str">
        <f t="shared" ref="DT6:EB6" si="13">IF(DT7="",NA(),DT7)</f>
        <v>-</v>
      </c>
      <c r="DU6" s="33" t="str">
        <f t="shared" si="13"/>
        <v>-</v>
      </c>
      <c r="DV6" s="33" t="str">
        <f t="shared" si="13"/>
        <v>-</v>
      </c>
      <c r="DW6" s="33" t="str">
        <f t="shared" si="13"/>
        <v>-</v>
      </c>
      <c r="DX6" s="33" t="str">
        <f t="shared" si="13"/>
        <v>-</v>
      </c>
      <c r="DY6" s="33" t="str">
        <f t="shared" si="13"/>
        <v>-</v>
      </c>
      <c r="DZ6" s="33" t="str">
        <f t="shared" si="13"/>
        <v>-</v>
      </c>
      <c r="EA6" s="33" t="str">
        <f t="shared" si="13"/>
        <v>-</v>
      </c>
      <c r="EB6" s="33" t="str">
        <f t="shared" si="13"/>
        <v>-</v>
      </c>
      <c r="EC6" s="32" t="str">
        <f>IF(EC7="","",IF(EC7="-","【-】","【"&amp;SUBSTITUTE(TEXT(EC7,"#,##0.00"),"-","△")&amp;"】"))</f>
        <v>【-】</v>
      </c>
      <c r="ED6" s="33" t="str">
        <f>IF(ED7="",NA(),ED7)</f>
        <v>-</v>
      </c>
      <c r="EE6" s="33" t="str">
        <f t="shared" ref="EE6:EM6" si="14">IF(EE7="",NA(),EE7)</f>
        <v>-</v>
      </c>
      <c r="EF6" s="33" t="str">
        <f t="shared" si="14"/>
        <v>-</v>
      </c>
      <c r="EG6" s="33" t="str">
        <f t="shared" si="14"/>
        <v>-</v>
      </c>
      <c r="EH6" s="33" t="str">
        <f t="shared" si="14"/>
        <v>-</v>
      </c>
      <c r="EI6" s="33" t="str">
        <f t="shared" si="14"/>
        <v>-</v>
      </c>
      <c r="EJ6" s="33" t="str">
        <f t="shared" si="14"/>
        <v>-</v>
      </c>
      <c r="EK6" s="33" t="str">
        <f t="shared" si="14"/>
        <v>-</v>
      </c>
      <c r="EL6" s="33" t="str">
        <f t="shared" si="14"/>
        <v>-</v>
      </c>
      <c r="EM6" s="33" t="str">
        <f t="shared" si="14"/>
        <v>-</v>
      </c>
      <c r="EN6" s="32" t="str">
        <f>IF(EN7="","",IF(EN7="-","【-】","【"&amp;SUBSTITUTE(TEXT(EN7,"#,##0.00"),"-","△")&amp;"】"))</f>
        <v>【-】</v>
      </c>
    </row>
    <row r="7" spans="1:147" s="34" customFormat="1">
      <c r="A7" s="26"/>
      <c r="B7" s="35">
        <v>2014</v>
      </c>
      <c r="C7" s="35">
        <v>452033</v>
      </c>
      <c r="D7" s="35">
        <v>46</v>
      </c>
      <c r="E7" s="35">
        <v>18</v>
      </c>
      <c r="F7" s="35">
        <v>0</v>
      </c>
      <c r="G7" s="35">
        <v>0</v>
      </c>
      <c r="H7" s="35" t="s">
        <v>96</v>
      </c>
      <c r="I7" s="35" t="s">
        <v>97</v>
      </c>
      <c r="J7" s="35" t="s">
        <v>98</v>
      </c>
      <c r="K7" s="35" t="s">
        <v>99</v>
      </c>
      <c r="L7" s="35" t="s">
        <v>100</v>
      </c>
      <c r="M7" s="36" t="s">
        <v>101</v>
      </c>
      <c r="N7" s="36">
        <v>31.4</v>
      </c>
      <c r="O7" s="36">
        <v>0.21</v>
      </c>
      <c r="P7" s="36">
        <v>100</v>
      </c>
      <c r="Q7" s="36">
        <v>2500</v>
      </c>
      <c r="R7" s="36">
        <v>129455</v>
      </c>
      <c r="S7" s="36">
        <v>868.02</v>
      </c>
      <c r="T7" s="36">
        <v>149.13999999999999</v>
      </c>
      <c r="U7" s="36">
        <v>270</v>
      </c>
      <c r="V7" s="36">
        <v>10.06</v>
      </c>
      <c r="W7" s="36">
        <v>26.84</v>
      </c>
      <c r="X7" s="36">
        <v>100</v>
      </c>
      <c r="Y7" s="36">
        <v>100</v>
      </c>
      <c r="Z7" s="36">
        <v>100.39</v>
      </c>
      <c r="AA7" s="36">
        <v>100.06</v>
      </c>
      <c r="AB7" s="36">
        <v>100.26</v>
      </c>
      <c r="AC7" s="36">
        <v>94.37</v>
      </c>
      <c r="AD7" s="36">
        <v>101.13</v>
      </c>
      <c r="AE7" s="36">
        <v>97.09</v>
      </c>
      <c r="AF7" s="36">
        <v>89.7</v>
      </c>
      <c r="AG7" s="36">
        <v>90.66</v>
      </c>
      <c r="AH7" s="36">
        <v>85.19</v>
      </c>
      <c r="AI7" s="36">
        <v>0</v>
      </c>
      <c r="AJ7" s="36">
        <v>0</v>
      </c>
      <c r="AK7" s="36">
        <v>0</v>
      </c>
      <c r="AL7" s="36">
        <v>0</v>
      </c>
      <c r="AM7" s="36">
        <v>0</v>
      </c>
      <c r="AN7" s="36">
        <v>123.55</v>
      </c>
      <c r="AO7" s="36">
        <v>121.33</v>
      </c>
      <c r="AP7" s="36">
        <v>42.06</v>
      </c>
      <c r="AQ7" s="36">
        <v>76.069999999999993</v>
      </c>
      <c r="AR7" s="36">
        <v>91.1</v>
      </c>
      <c r="AS7" s="36">
        <v>161.25</v>
      </c>
      <c r="AT7" s="36">
        <v>318</v>
      </c>
      <c r="AU7" s="36">
        <v>324.67</v>
      </c>
      <c r="AV7" s="36">
        <v>299.55</v>
      </c>
      <c r="AW7" s="36">
        <v>415.17</v>
      </c>
      <c r="AX7" s="36">
        <v>295.76</v>
      </c>
      <c r="AY7" s="36">
        <v>318.07</v>
      </c>
      <c r="AZ7" s="36">
        <v>378.53</v>
      </c>
      <c r="BA7" s="36">
        <v>701.64</v>
      </c>
      <c r="BB7" s="36">
        <v>377.59</v>
      </c>
      <c r="BC7" s="36">
        <v>247.48</v>
      </c>
      <c r="BD7" s="36">
        <v>170.25</v>
      </c>
      <c r="BE7" s="36">
        <v>2279.94</v>
      </c>
      <c r="BF7" s="36">
        <v>2182.3200000000002</v>
      </c>
      <c r="BG7" s="36">
        <v>1844.2</v>
      </c>
      <c r="BH7" s="36">
        <v>1848.5</v>
      </c>
      <c r="BI7" s="36">
        <v>1909.67</v>
      </c>
      <c r="BJ7" s="36">
        <v>442.18</v>
      </c>
      <c r="BK7" s="36">
        <v>421.01</v>
      </c>
      <c r="BL7" s="36">
        <v>430.64</v>
      </c>
      <c r="BM7" s="36">
        <v>446.63</v>
      </c>
      <c r="BN7" s="36">
        <v>416.91</v>
      </c>
      <c r="BO7" s="36">
        <v>375.36</v>
      </c>
      <c r="BP7" s="36">
        <v>55.93</v>
      </c>
      <c r="BQ7" s="36">
        <v>51.86</v>
      </c>
      <c r="BR7" s="36">
        <v>56.95</v>
      </c>
      <c r="BS7" s="36">
        <v>55.21</v>
      </c>
      <c r="BT7" s="36">
        <v>49.78</v>
      </c>
      <c r="BU7" s="36">
        <v>61.59</v>
      </c>
      <c r="BV7" s="36">
        <v>58.98</v>
      </c>
      <c r="BW7" s="36">
        <v>58.78</v>
      </c>
      <c r="BX7" s="36">
        <v>58.53</v>
      </c>
      <c r="BY7" s="36">
        <v>57.93</v>
      </c>
      <c r="BZ7" s="36">
        <v>60.44</v>
      </c>
      <c r="CA7" s="36">
        <v>184.14</v>
      </c>
      <c r="CB7" s="36">
        <v>198.49</v>
      </c>
      <c r="CC7" s="36">
        <v>218.59</v>
      </c>
      <c r="CD7" s="36">
        <v>227.48</v>
      </c>
      <c r="CE7" s="36">
        <v>249.69</v>
      </c>
      <c r="CF7" s="36">
        <v>242.92</v>
      </c>
      <c r="CG7" s="36">
        <v>253.84</v>
      </c>
      <c r="CH7" s="36">
        <v>257.02999999999997</v>
      </c>
      <c r="CI7" s="36">
        <v>266.57</v>
      </c>
      <c r="CJ7" s="36">
        <v>276.93</v>
      </c>
      <c r="CK7" s="36">
        <v>267.61</v>
      </c>
      <c r="CL7" s="36">
        <v>46.6</v>
      </c>
      <c r="CM7" s="36">
        <v>56.31</v>
      </c>
      <c r="CN7" s="36">
        <v>53.85</v>
      </c>
      <c r="CO7" s="36">
        <v>51.92</v>
      </c>
      <c r="CP7" s="36">
        <v>49.52</v>
      </c>
      <c r="CQ7" s="36">
        <v>57.53</v>
      </c>
      <c r="CR7" s="36">
        <v>60.03</v>
      </c>
      <c r="CS7" s="36">
        <v>61.93</v>
      </c>
      <c r="CT7" s="36">
        <v>58.06</v>
      </c>
      <c r="CU7" s="36">
        <v>59.08</v>
      </c>
      <c r="CV7" s="36">
        <v>57.75</v>
      </c>
      <c r="CW7" s="36">
        <v>100</v>
      </c>
      <c r="CX7" s="36">
        <v>100</v>
      </c>
      <c r="CY7" s="36">
        <v>99.26</v>
      </c>
      <c r="CZ7" s="36">
        <v>100</v>
      </c>
      <c r="DA7" s="36">
        <v>100</v>
      </c>
      <c r="DB7" s="36">
        <v>76.78</v>
      </c>
      <c r="DC7" s="36">
        <v>76.8</v>
      </c>
      <c r="DD7" s="36">
        <v>77.25</v>
      </c>
      <c r="DE7" s="36">
        <v>75.790000000000006</v>
      </c>
      <c r="DF7" s="36">
        <v>77.12</v>
      </c>
      <c r="DG7" s="36">
        <v>81.06</v>
      </c>
      <c r="DH7" s="36">
        <v>4.9000000000000004</v>
      </c>
      <c r="DI7" s="36">
        <v>6.88</v>
      </c>
      <c r="DJ7" s="36">
        <v>7.31</v>
      </c>
      <c r="DK7" s="36">
        <v>8.8800000000000008</v>
      </c>
      <c r="DL7" s="36">
        <v>17.600000000000001</v>
      </c>
      <c r="DM7" s="36">
        <v>6.72</v>
      </c>
      <c r="DN7" s="36">
        <v>7.74</v>
      </c>
      <c r="DO7" s="36">
        <v>6.32</v>
      </c>
      <c r="DP7" s="36">
        <v>6.48</v>
      </c>
      <c r="DQ7" s="36">
        <v>13.6</v>
      </c>
      <c r="DR7" s="36">
        <v>15.77</v>
      </c>
      <c r="DS7" s="36" t="s">
        <v>101</v>
      </c>
      <c r="DT7" s="36" t="s">
        <v>101</v>
      </c>
      <c r="DU7" s="36" t="s">
        <v>101</v>
      </c>
      <c r="DV7" s="36" t="s">
        <v>101</v>
      </c>
      <c r="DW7" s="36" t="s">
        <v>101</v>
      </c>
      <c r="DX7" s="36" t="s">
        <v>101</v>
      </c>
      <c r="DY7" s="36" t="s">
        <v>101</v>
      </c>
      <c r="DZ7" s="36" t="s">
        <v>101</v>
      </c>
      <c r="EA7" s="36" t="s">
        <v>101</v>
      </c>
      <c r="EB7" s="36" t="s">
        <v>101</v>
      </c>
      <c r="EC7" s="36" t="s">
        <v>101</v>
      </c>
      <c r="ED7" s="36" t="s">
        <v>101</v>
      </c>
      <c r="EE7" s="36" t="s">
        <v>101</v>
      </c>
      <c r="EF7" s="36" t="s">
        <v>101</v>
      </c>
      <c r="EG7" s="36" t="s">
        <v>101</v>
      </c>
      <c r="EH7" s="36" t="s">
        <v>101</v>
      </c>
      <c r="EI7" s="36" t="s">
        <v>101</v>
      </c>
      <c r="EJ7" s="36" t="s">
        <v>101</v>
      </c>
      <c r="EK7" s="36" t="s">
        <v>101</v>
      </c>
      <c r="EL7" s="36" t="s">
        <v>101</v>
      </c>
      <c r="EM7" s="36" t="s">
        <v>101</v>
      </c>
      <c r="EN7" s="36" t="s">
        <v>101</v>
      </c>
    </row>
    <row r="8" spans="1:14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藤島康行</cp:lastModifiedBy>
  <cp:lastPrinted>2016-02-24T09:12:21Z</cp:lastPrinted>
  <dcterms:created xsi:type="dcterms:W3CDTF">2016-02-03T07:50:26Z</dcterms:created>
  <dcterms:modified xsi:type="dcterms:W3CDTF">2016-02-24T09:22:08Z</dcterms:modified>
</cp:coreProperties>
</file>