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<sst xmlns="http://schemas.openxmlformats.org/spreadsheetml/2006/main" count="218" uniqueCount="108">
  <si>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</si>
  <si>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</si>
  <si>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</si>
  <si>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</si>
  <si>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</si>
  <si>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</si>
  <si>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</si>
  <si>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</si>
  <si>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</si>
  <si>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</si>
  <si>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</si>
  <si>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</si>
  <si>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</si>
  <si>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</si>
  <si>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</si>
  <si>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</si>
  <si>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</si>
  <si>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</si>
  <si>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</si>
  <si>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</si>
  <si>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</si>
  <si>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</si>
  <si>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</si>
  <si>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</si>
  <si>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</si>
  <si>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</si>
  <si>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</si>
  <si>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</si>
  <si>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</si>
  <si>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</si>
  <si>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</si>
  <si>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</si>
  <si>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</si>
  <si>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</si>
  <si>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</si>
  <si>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</si>
  <si>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</si>
  <si>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</si>
  <si>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</si>
  <si>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</si>
  <si>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</si>
  <si>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</si>
  <si>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</si>
  <si>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</si>
  <si>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</si>
  <si>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</si>
  <si>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</si>
  <si>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</si>
  <si>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</si>
  <si>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</si>
  <si>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</si>
  <si>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</si>
  <si>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</si>
  <si>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</si>
  <si>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</si>
  <si>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</si>
  <si>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</si>
  <si>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</si>
  <si>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</si>
  <si>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</si>
  <si>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</si>
  <si>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</si>
  <si>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</si>
  <si>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</si>
  <si>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</si>
  <si>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</si>
  <si>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</si>
  <si>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</si>
  <si>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</si>
  <si>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</si>
  <si>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</si>
  <si>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</si>
  <si>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</si>
  <si>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</si>
  <si>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</si>
  <si>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</si>
  <si>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</si>
  <si>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</si>
  <si>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</si>
  <si>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</si>
  <si>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</si>
  <si>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</si>
  <si>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</si>
  <si>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</si>
  <si>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</si>
  <si>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</si>
  <si>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</si>
  <si>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</si>
  <si>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</si>
  <si>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</si>
  <si>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</si>
  <si>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</si>
  <si>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</si>
  <si>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西都市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</si>
  <si>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</si>
  <si>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</si>
  <si>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</si>
  <si>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</si>
  <si>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</si>
  <si>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</si>
  <si>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</si>
  <si>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</si>
  <si>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</si>
  <si>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</si>
  <si>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</si>
  <si>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た管路がないため、経年化の状況を示す「管路経年化率」は「該当数値なし」となっています。このため、道路改良工事等に合わせ耐震管に更新したものが「管路更新率」に計上されていることから類似団体等に比べ低い数値となっています。</t>
    <rPh sb="109" eb="111">
      <t>スウチ</t>
    </rPh>
    <phoneticPr fontId="4"/>
  </si>
  <si>
    <t xml:space="preserve">　経営状況については、収益で費用を賄えず一般会計からの繰入金に依存している状況にあり、企業債残高対給水収益比率の水準も高いことから、今後の施設更新等の財源を確保するために、上水道事業への統合に合わせ料金改定を検討する必要があります。
　施設の老朽化については、管路において法定耐用年数を超えたものはありませんが、施設全体の更新には多大な費用を要することから、優先順位や時期の分散化等を図り計画的・効率的な施設の更新を行う必要があります。
</t>
    <rPh sb="1" eb="3">
      <t>ケイエイ</t>
    </rPh>
    <rPh sb="3" eb="5">
      <t>ジョウキョウ</t>
    </rPh>
    <rPh sb="11" eb="13">
      <t>シュウエキ</t>
    </rPh>
    <rPh sb="14" eb="16">
      <t>ヒヨウ</t>
    </rPh>
    <rPh sb="17" eb="18">
      <t>マカナ</t>
    </rPh>
    <rPh sb="20" eb="22">
      <t>イッパン</t>
    </rPh>
    <rPh sb="22" eb="24">
      <t>カイケイ</t>
    </rPh>
    <rPh sb="27" eb="29">
      <t>クリイレ</t>
    </rPh>
    <rPh sb="29" eb="30">
      <t>キン</t>
    </rPh>
    <rPh sb="31" eb="33">
      <t>イゾン</t>
    </rPh>
    <rPh sb="37" eb="39">
      <t>ジョウキョウ</t>
    </rPh>
    <rPh sb="43" eb="45">
      <t>キギョウ</t>
    </rPh>
    <rPh sb="45" eb="46">
      <t>サイ</t>
    </rPh>
    <rPh sb="46" eb="48">
      <t>ザンダカ</t>
    </rPh>
    <rPh sb="48" eb="49">
      <t>タイ</t>
    </rPh>
    <rPh sb="49" eb="51">
      <t>キュウスイ</t>
    </rPh>
    <rPh sb="51" eb="53">
      <t>シュウエキ</t>
    </rPh>
    <rPh sb="53" eb="55">
      <t>ヒリツ</t>
    </rPh>
    <rPh sb="56" eb="58">
      <t>スイジュン</t>
    </rPh>
    <rPh sb="59" eb="60">
      <t>タカ</t>
    </rPh>
    <rPh sb="66" eb="68">
      <t>コンゴ</t>
    </rPh>
    <rPh sb="69" eb="71">
      <t>シセツ</t>
    </rPh>
    <rPh sb="71" eb="73">
      <t>コウシン</t>
    </rPh>
    <rPh sb="73" eb="74">
      <t>トウ</t>
    </rPh>
    <rPh sb="75" eb="77">
      <t>ザイゲン</t>
    </rPh>
    <rPh sb="78" eb="80">
      <t>カクホ</t>
    </rPh>
    <rPh sb="86" eb="91">
      <t>ジョウスイドウジギョウ</t>
    </rPh>
    <rPh sb="93" eb="95">
      <t>トウゴウ</t>
    </rPh>
    <rPh sb="96" eb="97">
      <t>ア</t>
    </rPh>
    <rPh sb="99" eb="101">
      <t>リョウキン</t>
    </rPh>
    <rPh sb="101" eb="103">
      <t>カイテイ</t>
    </rPh>
    <rPh sb="104" eb="106">
      <t>ケントウ</t>
    </rPh>
    <rPh sb="108" eb="110">
      <t>ヒツヨウ</t>
    </rPh>
    <rPh sb="118" eb="120">
      <t>シセツ</t>
    </rPh>
    <rPh sb="121" eb="124">
      <t>ロウキュウカ</t>
    </rPh>
    <rPh sb="208" eb="209">
      <t>オコナ</t>
    </rPh>
    <phoneticPr fontId="4"/>
  </si>
  <si>
    <t>　「収益的収支比率」は指標である100％未満となっており、総収益で総費用に地方債償還金を加えた額を賄えておりません。また、「料金回収率」においても100％を下回り給水にかかる費用を料金収入で賄えず一般会計からの繰入金で補填している状況にあり、経営の健全性が確保されているとは言えない状況にあります。
　「収益的収支比率」及び「料金回収率」を類似団体及び全国平均と比較するとほぼ同様の状況であり、一般的に簡易水道事業は事業規模が小さいことから、その著しく高い設備への投資により「給水原価」が高額となり料金収入のみでは経営が困難となっているのが現状です。
　「企業債残高対給水収益比率」は料金収入の減少に加え、上水道事業への統合に向けた施設整備等による企業債の借入により平成26年度は大幅に増加していますが、安全で安定的に水を供給するための遠方監視システムの更新による施設の一体的管理及び耐塩素性病原生物に対する浄水設備の整備等、必要不可欠な施設の整備によるものです。
　「施設利用率」は各年度において変動があるものの類似団体等との比較では若干上回り、直近の最大稼働率が約77％、負荷率が約79％となっており施設規模はほぼ適正な範囲にあると考えられます。
　「有収率」についても平均より高い数値ではありますが、漏水調査や漏水多発地域の管路の布設替等により有収率の向上を図りさらに効率性を高める必要があります。
　以上より、経営の効率性は改善の余地はあるものの概ね良好であると考えます。</t>
    <rPh sb="90" eb="92">
      <t>リョウキン</t>
    </rPh>
    <rPh sb="92" eb="94">
      <t>シュウニュウ</t>
    </rPh>
    <rPh sb="98" eb="102">
      <t>イッパンカイケイ</t>
    </rPh>
    <rPh sb="121" eb="123">
      <t>ケイエイ</t>
    </rPh>
    <rPh sb="124" eb="127">
      <t>ケンゼンセイ</t>
    </rPh>
    <rPh sb="128" eb="130">
      <t>カクホ</t>
    </rPh>
    <rPh sb="137" eb="138">
      <t>イ</t>
    </rPh>
    <rPh sb="141" eb="143">
      <t>ジョウキョウ</t>
    </rPh>
    <rPh sb="152" eb="155">
      <t>シュウエキテキ</t>
    </rPh>
    <rPh sb="155" eb="157">
      <t>シュウシ</t>
    </rPh>
    <rPh sb="157" eb="159">
      <t>ヒリツ</t>
    </rPh>
    <rPh sb="160" eb="161">
      <t>オヨ</t>
    </rPh>
    <rPh sb="163" eb="165">
      <t>リョウキン</t>
    </rPh>
    <rPh sb="165" eb="168">
      <t>カイシュウリツ</t>
    </rPh>
    <rPh sb="419" eb="421">
      <t>シセツ</t>
    </rPh>
    <rPh sb="422" eb="424">
      <t>セイビ</t>
    </rPh>
    <rPh sb="537" eb="539">
      <t>ヘイキン</t>
    </rPh>
    <rPh sb="541" eb="542">
      <t>タカ</t>
    </rPh>
    <rPh sb="543" eb="545">
      <t>スウチ</t>
    </rPh>
    <rPh sb="604" eb="606">
      <t>イジョウ</t>
    </rPh>
    <rPh sb="609" eb="611">
      <t>ケイエイ</t>
    </rPh>
    <rPh sb="612" eb="615">
      <t>コウリツセイ</t>
    </rPh>
    <rPh sb="616" eb="618">
      <t>カイゼン</t>
    </rPh>
    <rPh sb="619" eb="621">
      <t>ヨチ</t>
    </rPh>
    <rPh sb="627" eb="628">
      <t>オオム</t>
    </rPh>
    <rPh sb="629" eb="631">
      <t>リョウコウ</t>
    </rPh>
    <rPh sb="635" eb="63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</si>
</sst>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0.16</c:v>
                </c:pt>
                <c:pt idx="4" formatCode="#,##0.00;&quot;△&quot;#,##0.00;&quot;-&quot;">
                  <c:v>0.26</c:v>
                </c:pt>
              </c:numCache>
            </c:numRef>
          </c:val>
        </c:ser>
        <c:dLbls>
          <c:showLegendKey val="0"/>
          <c:showVal val="0"/>
          <c:showCatName val="0"/>
          <c:showSerName val="0"/>
          <c:showPercent val="0"/>
          <c:showBubbleSize val="0"/>
        </c:dLbls>
        <c:gapWidth val="150"/>
        <c:axId val="148064512"/>
        <c:axId val="1480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48064512"/>
        <c:axId val="148070784"/>
      </c:lineChart>
      <c:dateAx>
        <c:axId val="148064512"/>
        <c:scaling>
          <c:orientation val="minMax"/>
        </c:scaling>
        <c:delete val="1"/>
        <c:axPos val="b"/>
        <c:numFmt formatCode="ge" sourceLinked="1"/>
        <c:majorTickMark val="none"/>
        <c:minorTickMark val="none"/>
        <c:tickLblPos val="none"/>
        <c:crossAx val="148070784"/>
        <c:crosses val="autoZero"/>
        <c:auto val="1"/>
        <c:lblOffset val="100"/>
        <c:baseTimeUnit val="years"/>
      </c:dateAx>
      <c:valAx>
        <c:axId val="1480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62.06</c:v>
                </c:pt>
                <c:pt idx="1">
                  <c:v>61.19</c:v>
                </c:pt>
                <c:pt idx="2">
                  <c:v>57.63</c:v>
                </c:pt>
                <c:pt idx="3">
                  <c:v>62.98</c:v>
                </c:pt>
                <c:pt idx="4">
                  <c:v>60.96</c:v>
                </c:pt>
              </c:numCache>
            </c:numRef>
          </c:val>
        </c:ser>
        <c:dLbls>
          <c:showLegendKey val="0"/>
          <c:showVal val="0"/>
          <c:showCatName val="0"/>
          <c:showSerName val="0"/>
          <c:showPercent val="0"/>
          <c:showBubbleSize val="0"/>
        </c:dLbls>
        <c:gapWidth val="150"/>
        <c:axId val="59014528"/>
        <c:axId val="590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59014528"/>
        <c:axId val="59033088"/>
      </c:lineChart>
      <c:dateAx>
        <c:axId val="59014528"/>
        <c:scaling>
          <c:orientation val="minMax"/>
        </c:scaling>
        <c:delete val="1"/>
        <c:axPos val="b"/>
        <c:numFmt formatCode="ge" sourceLinked="1"/>
        <c:majorTickMark val="none"/>
        <c:minorTickMark val="none"/>
        <c:tickLblPos val="none"/>
        <c:crossAx val="59033088"/>
        <c:crosses val="autoZero"/>
        <c:auto val="1"/>
        <c:lblOffset val="100"/>
        <c:baseTimeUnit val="years"/>
      </c:dateAx>
      <c:valAx>
        <c:axId val="590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76.459999999999994</c:v>
                </c:pt>
                <c:pt idx="1">
                  <c:v>79.31</c:v>
                </c:pt>
                <c:pt idx="2">
                  <c:v>82.2</c:v>
                </c:pt>
                <c:pt idx="3">
                  <c:v>76.72</c:v>
                </c:pt>
                <c:pt idx="4">
                  <c:v>77.540000000000006</c:v>
                </c:pt>
              </c:numCache>
            </c:numRef>
          </c:val>
        </c:ser>
        <c:dLbls>
          <c:showLegendKey val="0"/>
          <c:showVal val="0"/>
          <c:showCatName val="0"/>
          <c:showSerName val="0"/>
          <c:showPercent val="0"/>
          <c:showBubbleSize val="0"/>
        </c:dLbls>
        <c:gapWidth val="150"/>
        <c:axId val="59059200"/>
        <c:axId val="590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59059200"/>
        <c:axId val="59077760"/>
      </c:lineChart>
      <c:dateAx>
        <c:axId val="59059200"/>
        <c:scaling>
          <c:orientation val="minMax"/>
        </c:scaling>
        <c:delete val="1"/>
        <c:axPos val="b"/>
        <c:numFmt formatCode="ge" sourceLinked="1"/>
        <c:majorTickMark val="none"/>
        <c:minorTickMark val="none"/>
        <c:tickLblPos val="none"/>
        <c:crossAx val="59077760"/>
        <c:crosses val="autoZero"/>
        <c:auto val="1"/>
        <c:lblOffset val="100"/>
        <c:baseTimeUnit val="years"/>
      </c:dateAx>
      <c:valAx>
        <c:axId val="590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71.33</c:v>
                </c:pt>
                <c:pt idx="1">
                  <c:v>68.88</c:v>
                </c:pt>
                <c:pt idx="2">
                  <c:v>74.91</c:v>
                </c:pt>
                <c:pt idx="3">
                  <c:v>71.099999999999994</c:v>
                </c:pt>
                <c:pt idx="4">
                  <c:v>71.88</c:v>
                </c:pt>
              </c:numCache>
            </c:numRef>
          </c:val>
        </c:ser>
        <c:dLbls>
          <c:showLegendKey val="0"/>
          <c:showVal val="0"/>
          <c:showCatName val="0"/>
          <c:showSerName val="0"/>
          <c:showPercent val="0"/>
          <c:showBubbleSize val="0"/>
        </c:dLbls>
        <c:gapWidth val="150"/>
        <c:axId val="148105088"/>
        <c:axId val="585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48105088"/>
        <c:axId val="58593280"/>
      </c:lineChart>
      <c:dateAx>
        <c:axId val="148105088"/>
        <c:scaling>
          <c:orientation val="minMax"/>
        </c:scaling>
        <c:delete val="1"/>
        <c:axPos val="b"/>
        <c:numFmt formatCode="ge" sourceLinked="1"/>
        <c:majorTickMark val="none"/>
        <c:minorTickMark val="none"/>
        <c:tickLblPos val="none"/>
        <c:crossAx val="58593280"/>
        <c:crosses val="autoZero"/>
        <c:auto val="1"/>
        <c:lblOffset val="100"/>
        <c:baseTimeUnit val="years"/>
      </c:dateAx>
      <c:valAx>
        <c:axId val="585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483840"/>
        <c:axId val="144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483840"/>
        <c:axId val="144485760"/>
      </c:lineChart>
      <c:dateAx>
        <c:axId val="144483840"/>
        <c:scaling>
          <c:orientation val="minMax"/>
        </c:scaling>
        <c:delete val="1"/>
        <c:axPos val="b"/>
        <c:numFmt formatCode="ge" sourceLinked="1"/>
        <c:majorTickMark val="none"/>
        <c:minorTickMark val="none"/>
        <c:tickLblPos val="none"/>
        <c:crossAx val="144485760"/>
        <c:crosses val="autoZero"/>
        <c:auto val="1"/>
        <c:lblOffset val="100"/>
        <c:baseTimeUnit val="years"/>
      </c:dateAx>
      <c:valAx>
        <c:axId val="144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659968"/>
        <c:axId val="586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659968"/>
        <c:axId val="58661888"/>
      </c:lineChart>
      <c:dateAx>
        <c:axId val="58659968"/>
        <c:scaling>
          <c:orientation val="minMax"/>
        </c:scaling>
        <c:delete val="1"/>
        <c:axPos val="b"/>
        <c:numFmt formatCode="ge" sourceLinked="1"/>
        <c:majorTickMark val="none"/>
        <c:minorTickMark val="none"/>
        <c:tickLblPos val="none"/>
        <c:crossAx val="58661888"/>
        <c:crosses val="autoZero"/>
        <c:auto val="1"/>
        <c:lblOffset val="100"/>
        <c:baseTimeUnit val="years"/>
      </c:dateAx>
      <c:valAx>
        <c:axId val="586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713216"/>
        <c:axId val="587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713216"/>
        <c:axId val="58715136"/>
      </c:lineChart>
      <c:dateAx>
        <c:axId val="58713216"/>
        <c:scaling>
          <c:orientation val="minMax"/>
        </c:scaling>
        <c:delete val="1"/>
        <c:axPos val="b"/>
        <c:numFmt formatCode="ge" sourceLinked="1"/>
        <c:majorTickMark val="none"/>
        <c:minorTickMark val="none"/>
        <c:tickLblPos val="none"/>
        <c:crossAx val="58715136"/>
        <c:crosses val="autoZero"/>
        <c:auto val="1"/>
        <c:lblOffset val="100"/>
        <c:baseTimeUnit val="years"/>
      </c:dateAx>
      <c:valAx>
        <c:axId val="587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761984"/>
        <c:axId val="587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761984"/>
        <c:axId val="58763904"/>
      </c:lineChart>
      <c:dateAx>
        <c:axId val="58761984"/>
        <c:scaling>
          <c:orientation val="minMax"/>
        </c:scaling>
        <c:delete val="1"/>
        <c:axPos val="b"/>
        <c:numFmt formatCode="ge" sourceLinked="1"/>
        <c:majorTickMark val="none"/>
        <c:minorTickMark val="none"/>
        <c:tickLblPos val="none"/>
        <c:crossAx val="58763904"/>
        <c:crosses val="autoZero"/>
        <c:auto val="1"/>
        <c:lblOffset val="100"/>
        <c:baseTimeUnit val="years"/>
      </c:dateAx>
      <c:valAx>
        <c:axId val="587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1323.09</c:v>
                </c:pt>
                <c:pt idx="1">
                  <c:v>1217.55</c:v>
                </c:pt>
                <c:pt idx="2">
                  <c:v>1173.4100000000001</c:v>
                </c:pt>
                <c:pt idx="3">
                  <c:v>1350.87</c:v>
                </c:pt>
                <c:pt idx="4">
                  <c:v>2028.68</c:v>
                </c:pt>
              </c:numCache>
            </c:numRef>
          </c:val>
        </c:ser>
        <c:dLbls>
          <c:showLegendKey val="0"/>
          <c:showVal val="0"/>
          <c:showCatName val="0"/>
          <c:showSerName val="0"/>
          <c:showPercent val="0"/>
          <c:showBubbleSize val="0"/>
        </c:dLbls>
        <c:gapWidth val="150"/>
        <c:axId val="58798464"/>
        <c:axId val="588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58798464"/>
        <c:axId val="58800384"/>
      </c:lineChart>
      <c:dateAx>
        <c:axId val="58798464"/>
        <c:scaling>
          <c:orientation val="minMax"/>
        </c:scaling>
        <c:delete val="1"/>
        <c:axPos val="b"/>
        <c:numFmt formatCode="ge" sourceLinked="1"/>
        <c:majorTickMark val="none"/>
        <c:minorTickMark val="none"/>
        <c:tickLblPos val="none"/>
        <c:crossAx val="58800384"/>
        <c:crosses val="autoZero"/>
        <c:auto val="1"/>
        <c:lblOffset val="100"/>
        <c:baseTimeUnit val="years"/>
      </c:dateAx>
      <c:valAx>
        <c:axId val="588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50</c:v>
                </c:pt>
                <c:pt idx="1">
                  <c:v>50.12</c:v>
                </c:pt>
                <c:pt idx="2">
                  <c:v>55.51</c:v>
                </c:pt>
                <c:pt idx="3">
                  <c:v>53.8</c:v>
                </c:pt>
                <c:pt idx="4">
                  <c:v>48.38</c:v>
                </c:pt>
              </c:numCache>
            </c:numRef>
          </c:val>
        </c:ser>
        <c:dLbls>
          <c:showLegendKey val="0"/>
          <c:showVal val="0"/>
          <c:showCatName val="0"/>
          <c:showSerName val="0"/>
          <c:showPercent val="0"/>
          <c:showBubbleSize val="0"/>
        </c:dLbls>
        <c:gapWidth val="150"/>
        <c:axId val="58827520"/>
        <c:axId val="588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58827520"/>
        <c:axId val="58829440"/>
      </c:lineChart>
      <c:dateAx>
        <c:axId val="58827520"/>
        <c:scaling>
          <c:orientation val="minMax"/>
        </c:scaling>
        <c:delete val="1"/>
        <c:axPos val="b"/>
        <c:numFmt formatCode="ge" sourceLinked="1"/>
        <c:majorTickMark val="none"/>
        <c:minorTickMark val="none"/>
        <c:tickLblPos val="none"/>
        <c:crossAx val="58829440"/>
        <c:crosses val="autoZero"/>
        <c:auto val="1"/>
        <c:lblOffset val="100"/>
        <c:baseTimeUnit val="years"/>
      </c:dateAx>
      <c:valAx>
        <c:axId val="588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333.63</c:v>
                </c:pt>
                <c:pt idx="1">
                  <c:v>328.25</c:v>
                </c:pt>
                <c:pt idx="2">
                  <c:v>296.3</c:v>
                </c:pt>
                <c:pt idx="3">
                  <c:v>307.52</c:v>
                </c:pt>
                <c:pt idx="4">
                  <c:v>333.56</c:v>
                </c:pt>
              </c:numCache>
            </c:numRef>
          </c:val>
        </c:ser>
        <c:dLbls>
          <c:showLegendKey val="0"/>
          <c:showVal val="0"/>
          <c:showCatName val="0"/>
          <c:showSerName val="0"/>
          <c:showPercent val="0"/>
          <c:showBubbleSize val="0"/>
        </c:dLbls>
        <c:gapWidth val="150"/>
        <c:axId val="58998784"/>
        <c:axId val="590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58998784"/>
        <c:axId val="59000704"/>
      </c:lineChart>
      <c:dateAx>
        <c:axId val="58998784"/>
        <c:scaling>
          <c:orientation val="minMax"/>
        </c:scaling>
        <c:delete val="1"/>
        <c:axPos val="b"/>
        <c:numFmt formatCode="ge" sourceLinked="1"/>
        <c:majorTickMark val="none"/>
        <c:minorTickMark val="none"/>
        <c:tickLblPos val="none"/>
        <c:crossAx val="59000704"/>
        <c:crosses val="autoZero"/>
        <c:auto val="1"/>
        <c:lblOffset val="100"/>
        <c:baseTimeUnit val="years"/>
      </c:dateAx>
      <c:valAx>
        <c:axId val="590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西都市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32058</v>
      </c>
      <c r="AJ8" s="55"/>
      <c r="AK8" s="55"/>
      <c r="AL8" s="55"/>
      <c r="AM8" s="55"/>
      <c r="AN8" s="55"/>
      <c r="AO8" s="55"/>
      <c r="AP8" s="56"/>
      <c r="AQ8" s="46">
        <f>データ!R6</f>
        <v>438.79</v>
      </c>
      <c r="AR8" s="46"/>
      <c r="AS8" s="46"/>
      <c r="AT8" s="46"/>
      <c r="AU8" s="46"/>
      <c r="AV8" s="46"/>
      <c r="AW8" s="46"/>
      <c r="AX8" s="46"/>
      <c r="AY8" s="46">
        <f>データ!S6</f>
        <v>73.06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13.46</v>
      </c>
      <c r="S10" s="46"/>
      <c r="T10" s="46"/>
      <c r="U10" s="46"/>
      <c r="V10" s="46"/>
      <c r="W10" s="46"/>
      <c r="X10" s="46"/>
      <c r="Y10" s="46"/>
      <c r="Z10" s="80">
        <f>データ!P6</f>
        <v>2959</v>
      </c>
      <c r="AA10" s="80"/>
      <c r="AB10" s="80"/>
      <c r="AC10" s="80"/>
      <c r="AD10" s="80"/>
      <c r="AE10" s="80"/>
      <c r="AF10" s="80"/>
      <c r="AG10" s="80"/>
      <c r="AH10" s="2"/>
      <c r="AI10" s="80">
        <f>データ!T6</f>
        <v>4278</v>
      </c>
      <c r="AJ10" s="80"/>
      <c r="AK10" s="80"/>
      <c r="AL10" s="80"/>
      <c r="AM10" s="80"/>
      <c r="AN10" s="80"/>
      <c r="AO10" s="80"/>
      <c r="AP10" s="80"/>
      <c r="AQ10" s="46">
        <f>データ!U6</f>
        <v>24.37</v>
      </c>
      <c r="AR10" s="46"/>
      <c r="AS10" s="46"/>
      <c r="AT10" s="46"/>
      <c r="AU10" s="46"/>
      <c r="AV10" s="46"/>
      <c r="AW10" s="46"/>
      <c r="AX10" s="46"/>
      <c r="AY10" s="46">
        <f>データ!V6</f>
        <v>175.54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105</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106</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452084</v>
      </c>
      <c r="D6" s="31">
        <f t="shared" si="3"/>
        <v>47</v>
      </c>
      <c r="E6" s="31">
        <f t="shared" si="3"/>
        <v>1</v>
      </c>
      <c r="F6" s="31">
        <f t="shared" si="3"/>
        <v>0</v>
      </c>
      <c r="G6" s="31">
        <f t="shared" si="3"/>
        <v>0</v>
      </c>
      <c r="H6" s="31" t="str">
        <f t="shared" si="3"/>
        <v>宮崎県　西都市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13.46</v>
      </c>
      <c r="P6" s="32">
        <f t="shared" si="3"/>
        <v>2959</v>
      </c>
      <c r="Q6" s="32">
        <f t="shared" si="3"/>
        <v>32058</v>
      </c>
      <c r="R6" s="32">
        <f t="shared" si="3"/>
        <v>438.79</v>
      </c>
      <c r="S6" s="32">
        <f t="shared" si="3"/>
        <v>73.06</v>
      </c>
      <c r="T6" s="32">
        <f t="shared" si="3"/>
        <v>4278</v>
      </c>
      <c r="U6" s="32">
        <f t="shared" si="3"/>
        <v>24.37</v>
      </c>
      <c r="V6" s="32">
        <f t="shared" si="3"/>
        <v>175.54</v>
      </c>
      <c r="W6" s="33">
        <f>IF(W7="",NA(),W7)</f>
        <v>71.33</v>
      </c>
      <c r="X6" s="33">
        <f t="shared" ref="X6:AF6" si="4">IF(X7="",NA(),X7)</f>
        <v>68.88</v>
      </c>
      <c r="Y6" s="33">
        <f t="shared" si="4"/>
        <v>74.91</v>
      </c>
      <c r="Z6" s="33">
        <f t="shared" si="4"/>
        <v>71.099999999999994</v>
      </c>
      <c r="AA6" s="33">
        <f t="shared" si="4"/>
        <v>71.88</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1323.09</v>
      </c>
      <c r="BE6" s="33">
        <f t="shared" ref="BE6:BM6" si="7">IF(BE7="",NA(),BE7)</f>
        <v>1217.55</v>
      </c>
      <c r="BF6" s="33">
        <f t="shared" si="7"/>
        <v>1173.4100000000001</v>
      </c>
      <c r="BG6" s="33">
        <f t="shared" si="7"/>
        <v>1350.87</v>
      </c>
      <c r="BH6" s="33">
        <f t="shared" si="7"/>
        <v>2028.68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50</v>
      </c>
      <c r="BP6" s="33">
        <f t="shared" ref="BP6:BX6" si="8">IF(BP7="",NA(),BP7)</f>
        <v>50.12</v>
      </c>
      <c r="BQ6" s="33">
        <f t="shared" si="8"/>
        <v>55.51</v>
      </c>
      <c r="BR6" s="33">
        <f t="shared" si="8"/>
        <v>53.8</v>
      </c>
      <c r="BS6" s="33">
        <f t="shared" si="8"/>
        <v>48.38</v>
      </c>
      <c r="BT6" s="33">
        <f t="shared" si="8"/>
        <v>57.51</v>
      </c>
      <c r="BU6" s="33">
        <f t="shared" si="8"/>
        <v>56.46</v>
      </c>
      <c r="BV6" s="33">
        <f t="shared" si="8"/>
        <v>19.77</v>
      </c>
      <c r="BW6" s="33">
        <f t="shared" si="8"/>
        <v>34.25</v>
      </c>
      <c r="BX6" s="33">
        <f t="shared" si="8"/>
        <v>46.48</v>
      </c>
      <c r="BY6" s="32" t="str">
        <f>IF(BY7="","",IF(BY7="-","【-】","【"&amp;SUBSTITUTE(TEXT(BY7,"#,##0.00"),"-","△")&amp;"】"))</f>
        <v>【36.33】</v>
      </c>
      <c r="BZ6" s="33">
        <f>IF(BZ7="",NA(),BZ7)</f>
        <v>333.63</v>
      </c>
      <c r="CA6" s="33">
        <f t="shared" ref="CA6:CI6" si="9">IF(CA7="",NA(),CA7)</f>
        <v>328.25</v>
      </c>
      <c r="CB6" s="33">
        <f t="shared" si="9"/>
        <v>296.3</v>
      </c>
      <c r="CC6" s="33">
        <f t="shared" si="9"/>
        <v>307.52</v>
      </c>
      <c r="CD6" s="33">
        <f t="shared" si="9"/>
        <v>333.56</v>
      </c>
      <c r="CE6" s="33">
        <f t="shared" si="9"/>
        <v>291.83</v>
      </c>
      <c r="CF6" s="33">
        <f t="shared" si="9"/>
        <v>306.49</v>
      </c>
      <c r="CG6" s="33">
        <f t="shared" si="9"/>
        <v>878.73</v>
      </c>
      <c r="CH6" s="33">
        <f t="shared" si="9"/>
        <v>501.18</v>
      </c>
      <c r="CI6" s="33">
        <f t="shared" si="9"/>
        <v>376.61</v>
      </c>
      <c r="CJ6" s="32" t="str">
        <f>IF(CJ7="","",IF(CJ7="-","【-】","【"&amp;SUBSTITUTE(TEXT(CJ7,"#,##0.00"),"-","△")&amp;"】"))</f>
        <v>【476.46】</v>
      </c>
      <c r="CK6" s="33">
        <f>IF(CK7="",NA(),CK7)</f>
        <v>62.06</v>
      </c>
      <c r="CL6" s="33">
        <f t="shared" ref="CL6:CT6" si="10">IF(CL7="",NA(),CL7)</f>
        <v>61.19</v>
      </c>
      <c r="CM6" s="33">
        <f t="shared" si="10"/>
        <v>57.63</v>
      </c>
      <c r="CN6" s="33">
        <f t="shared" si="10"/>
        <v>62.98</v>
      </c>
      <c r="CO6" s="33">
        <f t="shared" si="10"/>
        <v>60.96</v>
      </c>
      <c r="CP6" s="33">
        <f t="shared" si="10"/>
        <v>57.95</v>
      </c>
      <c r="CQ6" s="33">
        <f t="shared" si="10"/>
        <v>58.25</v>
      </c>
      <c r="CR6" s="33">
        <f t="shared" si="10"/>
        <v>57.17</v>
      </c>
      <c r="CS6" s="33">
        <f t="shared" si="10"/>
        <v>57.55</v>
      </c>
      <c r="CT6" s="33">
        <f t="shared" si="10"/>
        <v>57.43</v>
      </c>
      <c r="CU6" s="32" t="str">
        <f>IF(CU7="","",IF(CU7="-","【-】","【"&amp;SUBSTITUTE(TEXT(CU7,"#,##0.00"),"-","△")&amp;"】"))</f>
        <v>【58.19】</v>
      </c>
      <c r="CV6" s="33">
        <f>IF(CV7="",NA(),CV7)</f>
        <v>76.459999999999994</v>
      </c>
      <c r="CW6" s="33">
        <f t="shared" ref="CW6:DE6" si="11">IF(CW7="",NA(),CW7)</f>
        <v>79.31</v>
      </c>
      <c r="CX6" s="33">
        <f t="shared" si="11"/>
        <v>82.2</v>
      </c>
      <c r="CY6" s="33">
        <f t="shared" si="11"/>
        <v>76.72</v>
      </c>
      <c r="CZ6" s="33">
        <f t="shared" si="11"/>
        <v>77.540000000000006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0.16</v>
      </c>
      <c r="EG6" s="33">
        <f t="shared" si="14"/>
        <v>0.26</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452084</v>
      </c>
      <c r="D7" s="35">
        <v>47</v>
      </c>
      <c r="E7" s="35">
        <v>1</v>
      </c>
      <c r="F7" s="35">
        <v>0</v>
      </c>
      <c r="G7" s="35">
        <v>0</v>
      </c>
      <c r="H7" s="35" t="s">
        <v>93</v>
      </c>
      <c r="I7" s="35" t="s">
        <v>94</v>
      </c>
      <c r="J7" s="35" t="s">
        <v>95</v>
      </c>
      <c r="K7" s="35" t="s">
        <v>96</v>
      </c>
      <c r="L7" s="35" t="s">
        <v>97</v>
      </c>
      <c r="M7" s="36" t="s">
        <v>98</v>
      </c>
      <c r="N7" s="36" t="s">
        <v>99</v>
      </c>
      <c r="O7" s="36">
        <v>13.46</v>
      </c>
      <c r="P7" s="36">
        <v>2959</v>
      </c>
      <c r="Q7" s="36">
        <v>32058</v>
      </c>
      <c r="R7" s="36">
        <v>438.79</v>
      </c>
      <c r="S7" s="36">
        <v>73.06</v>
      </c>
      <c r="T7" s="36">
        <v>4278</v>
      </c>
      <c r="U7" s="36">
        <v>24.37</v>
      </c>
      <c r="V7" s="36">
        <v>175.54</v>
      </c>
      <c r="W7" s="36">
        <v>71.33</v>
      </c>
      <c r="X7" s="36">
        <v>68.88</v>
      </c>
      <c r="Y7" s="36">
        <v>74.91</v>
      </c>
      <c r="Z7" s="36">
        <v>71.099999999999994</v>
      </c>
      <c r="AA7" s="36">
        <v>71.88</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1323.09</v>
      </c>
      <c r="BE7" s="36">
        <v>1217.55</v>
      </c>
      <c r="BF7" s="36">
        <v>1173.4100000000001</v>
      </c>
      <c r="BG7" s="36">
        <v>1350.87</v>
      </c>
      <c r="BH7" s="36">
        <v>2028.68</v>
      </c>
      <c r="BI7" s="36">
        <v>1137.3599999999999</v>
      </c>
      <c r="BJ7" s="36">
        <v>1124.6400000000001</v>
      </c>
      <c r="BK7" s="36">
        <v>1108.26</v>
      </c>
      <c r="BL7" s="36">
        <v>1113.76</v>
      </c>
      <c r="BM7" s="36">
        <v>1125.69</v>
      </c>
      <c r="BN7" s="36">
        <v>1239.32</v>
      </c>
      <c r="BO7" s="36">
        <v>50</v>
      </c>
      <c r="BP7" s="36">
        <v>50.12</v>
      </c>
      <c r="BQ7" s="36">
        <v>55.51</v>
      </c>
      <c r="BR7" s="36">
        <v>53.8</v>
      </c>
      <c r="BS7" s="36">
        <v>48.38</v>
      </c>
      <c r="BT7" s="36">
        <v>57.51</v>
      </c>
      <c r="BU7" s="36">
        <v>56.46</v>
      </c>
      <c r="BV7" s="36">
        <v>19.77</v>
      </c>
      <c r="BW7" s="36">
        <v>34.25</v>
      </c>
      <c r="BX7" s="36">
        <v>46.48</v>
      </c>
      <c r="BY7" s="36">
        <v>36.33</v>
      </c>
      <c r="BZ7" s="36">
        <v>333.63</v>
      </c>
      <c r="CA7" s="36">
        <v>328.25</v>
      </c>
      <c r="CB7" s="36">
        <v>296.3</v>
      </c>
      <c r="CC7" s="36">
        <v>307.52</v>
      </c>
      <c r="CD7" s="36">
        <v>333.56</v>
      </c>
      <c r="CE7" s="36">
        <v>291.83</v>
      </c>
      <c r="CF7" s="36">
        <v>306.49</v>
      </c>
      <c r="CG7" s="36">
        <v>878.73</v>
      </c>
      <c r="CH7" s="36">
        <v>501.18</v>
      </c>
      <c r="CI7" s="36">
        <v>376.61</v>
      </c>
      <c r="CJ7" s="36">
        <v>476.46</v>
      </c>
      <c r="CK7" s="36">
        <v>62.06</v>
      </c>
      <c r="CL7" s="36">
        <v>61.19</v>
      </c>
      <c r="CM7" s="36">
        <v>57.63</v>
      </c>
      <c r="CN7" s="36">
        <v>62.98</v>
      </c>
      <c r="CO7" s="36">
        <v>60.96</v>
      </c>
      <c r="CP7" s="36">
        <v>57.95</v>
      </c>
      <c r="CQ7" s="36">
        <v>58.25</v>
      </c>
      <c r="CR7" s="36">
        <v>57.17</v>
      </c>
      <c r="CS7" s="36">
        <v>57.55</v>
      </c>
      <c r="CT7" s="36">
        <v>57.43</v>
      </c>
      <c r="CU7" s="36">
        <v>58.19</v>
      </c>
      <c r="CV7" s="36">
        <v>76.459999999999994</v>
      </c>
      <c r="CW7" s="36">
        <v>79.31</v>
      </c>
      <c r="CX7" s="36">
        <v>82.2</v>
      </c>
      <c r="CY7" s="36">
        <v>76.72</v>
      </c>
      <c r="CZ7" s="36">
        <v>77.540000000000006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0.16</v>
      </c>
      <c r="EG7" s="36">
        <v>0.26</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2016-02-26T02:16:37Z</cp:lastPrinted>
  <dcterms:created xsi:type="dcterms:W3CDTF">2016-01-18T05:07:39Z</dcterms:created>
  <dcterms:modified xsi:type="dcterms:W3CDTF">2016-02-26T02:16:49Z</dcterms:modified>
</cp:coreProperties>
</file>