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P6" i="5"/>
  <c r="O6" i="5"/>
  <c r="P10" i="4" s="1"/>
  <c r="N6" i="5"/>
  <c r="I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W10" i="4"/>
  <c r="B10" i="4"/>
  <c r="BB8" i="4"/>
  <c r="W8" i="4"/>
  <c r="P8" i="4"/>
  <c r="B8" i="4"/>
  <c r="B6" i="4"/>
  <c r="D10" i="5" l="1"/>
  <c r="E10" i="5"/>
  <c r="C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<sst xmlns="http://schemas.openxmlformats.org/spreadsheetml/2006/main" count="221" uniqueCount="111">
  <si>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</si>
  <si>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</si>
  <si>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</si>
  <si>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</si>
  <si>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</si>
  <si>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</si>
  <si>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</si>
  <si>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</si>
  <si>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</si>
  <si>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</si>
  <si>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</si>
  <si>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</si>
  <si>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</si>
  <si>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</si>
  <si>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</si>
  <si>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</si>
  <si>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</si>
  <si>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</si>
  <si>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</si>
  <si>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</si>
  <si>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</si>
  <si>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</si>
  <si>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</si>
  <si>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</si>
  <si>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</si>
  <si>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</si>
  <si>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</si>
  <si>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</si>
  <si>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</si>
  <si>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</si>
  <si>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</si>
  <si>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</si>
  <si>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</si>
  <si>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</si>
  <si>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</si>
  <si>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</si>
  <si>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</si>
  <si>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</si>
  <si>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</si>
  <si>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</si>
  <si>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</si>
  <si>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</si>
  <si>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</si>
  <si>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</si>
  <si>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</si>
  <si>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</si>
  <si>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</si>
  <si>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</si>
  <si>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</si>
  <si>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</si>
  <si>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</si>
  <si>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</si>
  <si>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</si>
  <si>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</si>
  <si>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</si>
  <si>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</si>
  <si>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</si>
  <si>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</si>
  <si>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</si>
  <si>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</si>
  <si>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</si>
  <si>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</si>
  <si>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</si>
  <si>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</si>
  <si>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</si>
  <si>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</si>
  <si>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</si>
  <si>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</si>
  <si>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</si>
  <si>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</si>
  <si>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</si>
  <si>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</si>
  <si>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</si>
  <si>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</si>
  <si>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</si>
  <si>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</si>
  <si>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</si>
  <si>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</si>
  <si>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</si>
  <si>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</si>
  <si>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</si>
  <si>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</si>
  <si>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</si>
  <si>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</si>
  <si>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</si>
  <si>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</si>
  <si>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</si>
  <si>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</si>
  <si>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</si>
  <si>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</si>
  <si>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</si>
  <si>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</si>
  <si>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</si>
  <si>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</si>
  <si>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</si>
  <si>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</si>
  <si>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綾町</t>
  </si>
  <si>
    <t>法非適用</t>
  </si>
  <si>
    <t>下水道事業</t>
  </si>
  <si>
    <t>公共下水道</t>
  </si>
  <si>
    <t>Cd3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</si>
  <si>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</si>
  <si>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</si>
  <si>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</si>
  <si>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</si>
  <si>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</si>
  <si>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</si>
  <si>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</si>
  <si>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収益的収支比率は、平成２６年度において100％となっており、経営の健全性は概ね確保している。
　汚水処理原価及び施設利用率は、平均値より優位な数値となっているが、より効率性の高い経営としていく必要がある。
　供用開始以来、料金改定を行っていないため、平成２８年度に使用料金見直しの検討を行い、平成２９年度から、新料金体系で給水収益を図る。
　これにより、収益的収支比率の更なる改善が図られる。
　大規模事業は概ね完了しており、今後は、水洗化比率を増大させることに力を入れ、収益を上げていくこととしたい。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31" eb="33">
      <t>ケイエイ</t>
    </rPh>
    <rPh sb="34" eb="37">
      <t>ケンゼンセイ</t>
    </rPh>
    <rPh sb="38" eb="39">
      <t>オオム</t>
    </rPh>
    <rPh sb="40" eb="42">
      <t>カクホ</t>
    </rPh>
    <rPh sb="49" eb="51">
      <t>オスイ</t>
    </rPh>
    <rPh sb="51" eb="53">
      <t>ショリ</t>
    </rPh>
    <rPh sb="53" eb="55">
      <t>ゲンカ</t>
    </rPh>
    <rPh sb="55" eb="56">
      <t>オヨ</t>
    </rPh>
    <rPh sb="57" eb="59">
      <t>シセツ</t>
    </rPh>
    <rPh sb="59" eb="62">
      <t>リヨウリツ</t>
    </rPh>
    <rPh sb="64" eb="67">
      <t>ヘイキンチ</t>
    </rPh>
    <rPh sb="69" eb="71">
      <t>ユウイ</t>
    </rPh>
    <rPh sb="72" eb="74">
      <t>スウチ</t>
    </rPh>
    <rPh sb="84" eb="87">
      <t>コウリツセイ</t>
    </rPh>
    <rPh sb="88" eb="89">
      <t>タカ</t>
    </rPh>
    <rPh sb="90" eb="92">
      <t>ケイエイ</t>
    </rPh>
    <rPh sb="97" eb="99">
      <t>ヒツヨウ</t>
    </rPh>
    <rPh sb="105" eb="107">
      <t>キョウヨウ</t>
    </rPh>
    <rPh sb="107" eb="109">
      <t>カイシ</t>
    </rPh>
    <rPh sb="109" eb="111">
      <t>イライ</t>
    </rPh>
    <rPh sb="112" eb="114">
      <t>リョウキン</t>
    </rPh>
    <rPh sb="114" eb="116">
      <t>カイテイ</t>
    </rPh>
    <rPh sb="117" eb="118">
      <t>オコナ</t>
    </rPh>
    <rPh sb="126" eb="128">
      <t>ヘイセイ</t>
    </rPh>
    <rPh sb="130" eb="132">
      <t>ネンド</t>
    </rPh>
    <rPh sb="133" eb="135">
      <t>シヨウ</t>
    </rPh>
    <rPh sb="135" eb="137">
      <t>リョウキン</t>
    </rPh>
    <rPh sb="137" eb="139">
      <t>ミナオ</t>
    </rPh>
    <rPh sb="141" eb="143">
      <t>ケントウ</t>
    </rPh>
    <rPh sb="144" eb="145">
      <t>オコナ</t>
    </rPh>
    <rPh sb="147" eb="149">
      <t>ヘイセイ</t>
    </rPh>
    <rPh sb="151" eb="153">
      <t>ネンド</t>
    </rPh>
    <rPh sb="156" eb="159">
      <t>シンリョウキン</t>
    </rPh>
    <rPh sb="159" eb="161">
      <t>タイケイ</t>
    </rPh>
    <rPh sb="162" eb="164">
      <t>キュウスイ</t>
    </rPh>
    <rPh sb="164" eb="166">
      <t>シュウエキ</t>
    </rPh>
    <rPh sb="167" eb="168">
      <t>ハカ</t>
    </rPh>
    <rPh sb="178" eb="181">
      <t>シュウエキテキ</t>
    </rPh>
    <rPh sb="181" eb="183">
      <t>シュウシ</t>
    </rPh>
    <rPh sb="183" eb="185">
      <t>ヒリツ</t>
    </rPh>
    <rPh sb="186" eb="187">
      <t>サラ</t>
    </rPh>
    <rPh sb="189" eb="191">
      <t>カイゼン</t>
    </rPh>
    <rPh sb="192" eb="193">
      <t>ハカ</t>
    </rPh>
    <rPh sb="199" eb="202">
      <t>ダイキボ</t>
    </rPh>
    <rPh sb="202" eb="204">
      <t>ジギョウ</t>
    </rPh>
    <rPh sb="205" eb="206">
      <t>オオム</t>
    </rPh>
    <rPh sb="207" eb="209">
      <t>カンリョウ</t>
    </rPh>
    <rPh sb="214" eb="216">
      <t>コンゴ</t>
    </rPh>
    <rPh sb="218" eb="221">
      <t>スイセンカ</t>
    </rPh>
    <rPh sb="221" eb="223">
      <t>ヒリツ</t>
    </rPh>
    <rPh sb="224" eb="226">
      <t>ゾウダイ</t>
    </rPh>
    <rPh sb="232" eb="233">
      <t>チカラ</t>
    </rPh>
    <rPh sb="234" eb="235">
      <t>イ</t>
    </rPh>
    <rPh sb="237" eb="238">
      <t>シュウ</t>
    </rPh>
    <rPh sb="238" eb="239">
      <t>エキ</t>
    </rPh>
    <rPh sb="240" eb="241">
      <t>ア</t>
    </rPh>
    <phoneticPr fontId="4"/>
  </si>
  <si>
    <t>　供用開始以来、１０年が経過している。
　処理場においては、部分的補修が必要となってきているため、改善に努めていく。
　管渠においては、耐用年数を超えているものはなく、特に問題となる事案は、起きていない。今後維持管理を検討していく。</t>
    <rPh sb="1" eb="3">
      <t>キョウヨウ</t>
    </rPh>
    <rPh sb="3" eb="5">
      <t>カイシ</t>
    </rPh>
    <rPh sb="5" eb="7">
      <t>イライ</t>
    </rPh>
    <rPh sb="10" eb="11">
      <t>ネン</t>
    </rPh>
    <rPh sb="12" eb="14">
      <t>ケイカ</t>
    </rPh>
    <rPh sb="21" eb="24">
      <t>ショリジョウ</t>
    </rPh>
    <rPh sb="30" eb="33">
      <t>ブブンテキ</t>
    </rPh>
    <rPh sb="33" eb="35">
      <t>ホシュウ</t>
    </rPh>
    <rPh sb="36" eb="38">
      <t>ヒツヨウ</t>
    </rPh>
    <rPh sb="49" eb="51">
      <t>カイゼン</t>
    </rPh>
    <rPh sb="52" eb="53">
      <t>ツト</t>
    </rPh>
    <rPh sb="60" eb="61">
      <t>カン</t>
    </rPh>
    <rPh sb="61" eb="62">
      <t>キョ</t>
    </rPh>
    <rPh sb="68" eb="70">
      <t>タイヨウ</t>
    </rPh>
    <rPh sb="70" eb="72">
      <t>ネンスウ</t>
    </rPh>
    <rPh sb="73" eb="74">
      <t>コ</t>
    </rPh>
    <rPh sb="84" eb="85">
      <t>トク</t>
    </rPh>
    <rPh sb="86" eb="88">
      <t>モンダイ</t>
    </rPh>
    <rPh sb="91" eb="93">
      <t>ジアン</t>
    </rPh>
    <rPh sb="95" eb="96">
      <t>オ</t>
    </rPh>
    <rPh sb="102" eb="104">
      <t>コンゴ</t>
    </rPh>
    <rPh sb="104" eb="106">
      <t>イジ</t>
    </rPh>
    <rPh sb="106" eb="108">
      <t>カンリ</t>
    </rPh>
    <rPh sb="109" eb="111">
      <t>ケントウ</t>
    </rPh>
    <phoneticPr fontId="4"/>
  </si>
  <si>
    <t>　起債償還も今後継続していくため、財源である、使用料金改定を定期的（５年程度ごと）に検討する。
　また、水洗化率がまだ低いため、加入促進により、収益を上げて行き、財政の健全化を図っていく。
　施設の老朽化対策も考慮していかなくてはならないため、維持管理費も見込んでいく。</t>
    <rPh sb="1" eb="3">
      <t>キサイ</t>
    </rPh>
    <rPh sb="3" eb="5">
      <t>ショウカン</t>
    </rPh>
    <rPh sb="6" eb="8">
      <t>コンゴ</t>
    </rPh>
    <rPh sb="8" eb="10">
      <t>ケイゾク</t>
    </rPh>
    <rPh sb="17" eb="19">
      <t>ザイゲン</t>
    </rPh>
    <rPh sb="23" eb="25">
      <t>シヨウ</t>
    </rPh>
    <rPh sb="25" eb="27">
      <t>リョウキン</t>
    </rPh>
    <rPh sb="27" eb="29">
      <t>カイテイ</t>
    </rPh>
    <rPh sb="30" eb="32">
      <t>テイキ</t>
    </rPh>
    <rPh sb="32" eb="33">
      <t>テキ</t>
    </rPh>
    <rPh sb="35" eb="36">
      <t>ネン</t>
    </rPh>
    <rPh sb="36" eb="38">
      <t>テイド</t>
    </rPh>
    <rPh sb="42" eb="44">
      <t>ケントウ</t>
    </rPh>
    <rPh sb="52" eb="55">
      <t>スイセンカ</t>
    </rPh>
    <rPh sb="55" eb="56">
      <t>リツ</t>
    </rPh>
    <rPh sb="59" eb="60">
      <t>ヒク</t>
    </rPh>
    <rPh sb="64" eb="66">
      <t>カニュウ</t>
    </rPh>
    <rPh sb="66" eb="68">
      <t>ソクシン</t>
    </rPh>
    <rPh sb="72" eb="74">
      <t>シュウエキ</t>
    </rPh>
    <rPh sb="75" eb="76">
      <t>ア</t>
    </rPh>
    <rPh sb="78" eb="79">
      <t>ユ</t>
    </rPh>
    <rPh sb="81" eb="83">
      <t>ザイセイ</t>
    </rPh>
    <rPh sb="84" eb="87">
      <t>ケンゼンカ</t>
    </rPh>
    <rPh sb="88" eb="89">
      <t>ハカ</t>
    </rPh>
    <rPh sb="96" eb="98">
      <t>シセツ</t>
    </rPh>
    <rPh sb="99" eb="101">
      <t>ロウキュウ</t>
    </rPh>
    <rPh sb="101" eb="102">
      <t>カ</t>
    </rPh>
    <rPh sb="102" eb="104">
      <t>タイサク</t>
    </rPh>
    <rPh sb="105" eb="107">
      <t>コウリョ</t>
    </rPh>
    <rPh sb="122" eb="124">
      <t>イジ</t>
    </rPh>
    <rPh sb="124" eb="126">
      <t>カンリ</t>
    </rPh>
    <rPh sb="126" eb="127">
      <t>ヒ</t>
    </rPh>
    <rPh sb="128" eb="130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</si>
</sst>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49632"/>
        <c:axId val="15417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 formatCode="#,##0.00;&quot;△&quot;#,##0.00;&quot;-&quot;">
                  <c:v>7.0000000000000007E-2</c:v>
                </c:pt>
                <c:pt idx="1">
                  <c:v>0</c:v>
                </c:pt>
                <c:pt idx="2" formatCode="#,##0.00;&quot;△&quot;#,##0.00;&quot;-&quot;">
                  <c:v>0.14000000000000001</c:v>
                </c:pt>
                <c:pt idx="3">
                  <c:v>0</c:v>
                </c:pt>
                <c:pt idx="4" formatCode="#,##0.00;&quot;△&quot;#,##0.00;&quot;-&quot;">
                  <c:v>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49632"/>
        <c:axId val="154173824"/>
      </c:lineChart>
      <c:dateAx>
        <c:axId val="15254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173824"/>
        <c:crosses val="autoZero"/>
        <c:auto val="1"/>
        <c:lblOffset val="100"/>
        <c:baseTimeUnit val="years"/>
      </c:dateAx>
      <c:valAx>
        <c:axId val="15417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4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51</c:v>
                </c:pt>
                <c:pt idx="2">
                  <c:v>59.2</c:v>
                </c:pt>
                <c:pt idx="3">
                  <c:v>64</c:v>
                </c:pt>
                <c:pt idx="4">
                  <c:v>68.400000000000006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79360"/>
        <c:axId val="15569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38.97</c:v>
                </c:pt>
                <c:pt idx="1">
                  <c:v>41.48</c:v>
                </c:pt>
                <c:pt idx="2">
                  <c:v>41.95</c:v>
                </c:pt>
                <c:pt idx="3">
                  <c:v>40.71</c:v>
                </c:pt>
                <c:pt idx="4">
                  <c:v>43.53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79360"/>
        <c:axId val="155697920"/>
      </c:lineChart>
      <c:dateAx>
        <c:axId val="15567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697920"/>
        <c:crosses val="autoZero"/>
        <c:auto val="1"/>
        <c:lblOffset val="100"/>
        <c:baseTimeUnit val="years"/>
      </c:dateAx>
      <c:valAx>
        <c:axId val="15569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67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59.23</c:v>
                </c:pt>
                <c:pt idx="1">
                  <c:v>62.04</c:v>
                </c:pt>
                <c:pt idx="2">
                  <c:v>62.2</c:v>
                </c:pt>
                <c:pt idx="3">
                  <c:v>58.96</c:v>
                </c:pt>
                <c:pt idx="4">
                  <c:v>62.91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67392"/>
        <c:axId val="15586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64.55</c:v>
                </c:pt>
                <c:pt idx="1">
                  <c:v>65.739999999999995</c:v>
                </c:pt>
                <c:pt idx="2">
                  <c:v>64.459999999999994</c:v>
                </c:pt>
                <c:pt idx="3">
                  <c:v>63.45</c:v>
                </c:pt>
                <c:pt idx="4">
                  <c:v>64.14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67392"/>
        <c:axId val="155869568"/>
      </c:lineChart>
      <c:dateAx>
        <c:axId val="15586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869568"/>
        <c:crosses val="autoZero"/>
        <c:auto val="1"/>
        <c:lblOffset val="100"/>
        <c:baseTimeUnit val="years"/>
      </c:dateAx>
      <c:valAx>
        <c:axId val="15586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86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97.79</c:v>
                </c:pt>
                <c:pt idx="1">
                  <c:v>97.1</c:v>
                </c:pt>
                <c:pt idx="2">
                  <c:v>98.74</c:v>
                </c:pt>
                <c:pt idx="3">
                  <c:v>95.02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04032"/>
        <c:axId val="15539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04032"/>
        <c:axId val="155398144"/>
      </c:lineChart>
      <c:dateAx>
        <c:axId val="15420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398144"/>
        <c:crosses val="autoZero"/>
        <c:auto val="1"/>
        <c:lblOffset val="100"/>
        <c:baseTimeUnit val="years"/>
      </c:dateAx>
      <c:valAx>
        <c:axId val="15539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20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28352"/>
        <c:axId val="15543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28352"/>
        <c:axId val="155430272"/>
      </c:lineChart>
      <c:dateAx>
        <c:axId val="15542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430272"/>
        <c:crosses val="autoZero"/>
        <c:auto val="1"/>
        <c:lblOffset val="100"/>
        <c:baseTimeUnit val="years"/>
      </c:dateAx>
      <c:valAx>
        <c:axId val="15543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42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24416"/>
        <c:axId val="15573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24416"/>
        <c:axId val="155734784"/>
      </c:lineChart>
      <c:dateAx>
        <c:axId val="15572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734784"/>
        <c:crosses val="autoZero"/>
        <c:auto val="1"/>
        <c:lblOffset val="100"/>
        <c:baseTimeUnit val="years"/>
      </c:dateAx>
      <c:valAx>
        <c:axId val="15573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72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21024"/>
        <c:axId val="15552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1024"/>
        <c:axId val="155522176"/>
      </c:lineChart>
      <c:dateAx>
        <c:axId val="15552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522176"/>
        <c:crosses val="autoZero"/>
        <c:auto val="1"/>
        <c:lblOffset val="100"/>
        <c:baseTimeUnit val="years"/>
      </c:dateAx>
      <c:valAx>
        <c:axId val="15552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52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48288"/>
        <c:axId val="15555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48288"/>
        <c:axId val="155558656"/>
      </c:lineChart>
      <c:dateAx>
        <c:axId val="15554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558656"/>
        <c:crosses val="autoZero"/>
        <c:auto val="1"/>
        <c:lblOffset val="100"/>
        <c:baseTimeUnit val="years"/>
      </c:dateAx>
      <c:valAx>
        <c:axId val="15555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54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4626.1899999999996</c:v>
                </c:pt>
                <c:pt idx="1">
                  <c:v>4324.8</c:v>
                </c:pt>
                <c:pt idx="2">
                  <c:v>3714.02</c:v>
                </c:pt>
                <c:pt idx="3">
                  <c:v>3624.14</c:v>
                </c:pt>
                <c:pt idx="4">
                  <c:v>3123.67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76576"/>
        <c:axId val="15559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1897.09</c:v>
                </c:pt>
                <c:pt idx="1">
                  <c:v>1734.34</c:v>
                </c:pt>
                <c:pt idx="2">
                  <c:v>1791.46</c:v>
                </c:pt>
                <c:pt idx="3">
                  <c:v>1826.49</c:v>
                </c:pt>
                <c:pt idx="4">
                  <c:v>1696.96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76576"/>
        <c:axId val="155595136"/>
      </c:lineChart>
      <c:dateAx>
        <c:axId val="15557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595136"/>
        <c:crosses val="autoZero"/>
        <c:auto val="1"/>
        <c:lblOffset val="100"/>
        <c:baseTimeUnit val="years"/>
      </c:dateAx>
      <c:valAx>
        <c:axId val="15559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57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92.77</c:v>
                </c:pt>
                <c:pt idx="1">
                  <c:v>90.94</c:v>
                </c:pt>
                <c:pt idx="2">
                  <c:v>96.25</c:v>
                </c:pt>
                <c:pt idx="3">
                  <c:v>86.4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31616"/>
        <c:axId val="15563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55.28</c:v>
                </c:pt>
                <c:pt idx="1">
                  <c:v>55.91</c:v>
                </c:pt>
                <c:pt idx="2">
                  <c:v>51.28</c:v>
                </c:pt>
                <c:pt idx="3">
                  <c:v>48</c:v>
                </c:pt>
                <c:pt idx="4">
                  <c:v>47.23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31616"/>
        <c:axId val="155633536"/>
      </c:lineChart>
      <c:dateAx>
        <c:axId val="15563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633536"/>
        <c:crosses val="autoZero"/>
        <c:auto val="1"/>
        <c:lblOffset val="100"/>
        <c:baseTimeUnit val="years"/>
      </c:dateAx>
      <c:valAx>
        <c:axId val="15563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63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142.25</c:v>
                </c:pt>
                <c:pt idx="3">
                  <c:v>149.9</c:v>
                </c:pt>
                <c:pt idx="4">
                  <c:v>145.56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63360"/>
        <c:axId val="15566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290.75</c:v>
                </c:pt>
                <c:pt idx="1">
                  <c:v>284.98</c:v>
                </c:pt>
                <c:pt idx="2">
                  <c:v>311.81</c:v>
                </c:pt>
                <c:pt idx="3">
                  <c:v>334.37</c:v>
                </c:pt>
                <c:pt idx="4">
                  <c:v>351.41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63360"/>
        <c:axId val="155665536"/>
      </c:lineChart>
      <c:dateAx>
        <c:axId val="15566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665536"/>
        <c:crosses val="autoZero"/>
        <c:auto val="1"/>
        <c:lblOffset val="100"/>
        <c:baseTimeUnit val="years"/>
      </c:dateAx>
      <c:valAx>
        <c:axId val="15566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66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1" zoomScale="80" zoomScaleNormal="8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宮崎県　綾町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7697</v>
      </c>
      <c r="AM8" s="64"/>
      <c r="AN8" s="64"/>
      <c r="AO8" s="64"/>
      <c r="AP8" s="64"/>
      <c r="AQ8" s="64"/>
      <c r="AR8" s="64"/>
      <c r="AS8" s="64"/>
      <c r="AT8" s="63">
        <f>データ!S6</f>
        <v>95.19</v>
      </c>
      <c r="AU8" s="63"/>
      <c r="AV8" s="63"/>
      <c r="AW8" s="63"/>
      <c r="AX8" s="63"/>
      <c r="AY8" s="63"/>
      <c r="AZ8" s="63"/>
      <c r="BA8" s="63"/>
      <c r="BB8" s="63">
        <f>データ!T6</f>
        <v>80.86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51.1</v>
      </c>
      <c r="Q10" s="63"/>
      <c r="R10" s="63"/>
      <c r="S10" s="63"/>
      <c r="T10" s="63"/>
      <c r="U10" s="63"/>
      <c r="V10" s="63"/>
      <c r="W10" s="63">
        <f>データ!P6</f>
        <v>98.19</v>
      </c>
      <c r="X10" s="63"/>
      <c r="Y10" s="63"/>
      <c r="Z10" s="63"/>
      <c r="AA10" s="63"/>
      <c r="AB10" s="63"/>
      <c r="AC10" s="63"/>
      <c r="AD10" s="64">
        <f>データ!Q6</f>
        <v>2630</v>
      </c>
      <c r="AE10" s="64"/>
      <c r="AF10" s="64"/>
      <c r="AG10" s="64"/>
      <c r="AH10" s="64"/>
      <c r="AI10" s="64"/>
      <c r="AJ10" s="64"/>
      <c r="AK10" s="2"/>
      <c r="AL10" s="64">
        <f>データ!U6</f>
        <v>3904</v>
      </c>
      <c r="AM10" s="64"/>
      <c r="AN10" s="64"/>
      <c r="AO10" s="64"/>
      <c r="AP10" s="64"/>
      <c r="AQ10" s="64"/>
      <c r="AR10" s="64"/>
      <c r="AS10" s="64"/>
      <c r="AT10" s="63">
        <f>データ!V6</f>
        <v>1.82</v>
      </c>
      <c r="AU10" s="63"/>
      <c r="AV10" s="63"/>
      <c r="AW10" s="63"/>
      <c r="AX10" s="63"/>
      <c r="AY10" s="63"/>
      <c r="AZ10" s="63"/>
      <c r="BA10" s="63"/>
      <c r="BB10" s="63">
        <f>データ!W6</f>
        <v>2145.0500000000002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453838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宮崎県　綾町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51.1</v>
      </c>
      <c r="P6" s="32">
        <f t="shared" si="3"/>
        <v>98.19</v>
      </c>
      <c r="Q6" s="32">
        <f t="shared" si="3"/>
        <v>2630</v>
      </c>
      <c r="R6" s="32">
        <f t="shared" si="3"/>
        <v>7697</v>
      </c>
      <c r="S6" s="32">
        <f t="shared" si="3"/>
        <v>95.19</v>
      </c>
      <c r="T6" s="32">
        <f t="shared" si="3"/>
        <v>80.86</v>
      </c>
      <c r="U6" s="32">
        <f t="shared" si="3"/>
        <v>3904</v>
      </c>
      <c r="V6" s="32">
        <f t="shared" si="3"/>
        <v>1.82</v>
      </c>
      <c r="W6" s="32">
        <f t="shared" si="3"/>
        <v>2145.0500000000002</v>
      </c>
      <c r="X6" s="33">
        <f>IF(X7="",NA(),X7)</f>
        <v>97.79</v>
      </c>
      <c r="Y6" s="33">
        <f t="shared" ref="Y6:AG6" si="4">IF(Y7="",NA(),Y7)</f>
        <v>97.1</v>
      </c>
      <c r="Z6" s="33">
        <f t="shared" si="4"/>
        <v>98.74</v>
      </c>
      <c r="AA6" s="33">
        <f t="shared" si="4"/>
        <v>95.02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4626.1899999999996</v>
      </c>
      <c r="BF6" s="33">
        <f t="shared" ref="BF6:BN6" si="7">IF(BF7="",NA(),BF7)</f>
        <v>4324.8</v>
      </c>
      <c r="BG6" s="33">
        <f t="shared" si="7"/>
        <v>3714.02</v>
      </c>
      <c r="BH6" s="33">
        <f t="shared" si="7"/>
        <v>3624.14</v>
      </c>
      <c r="BI6" s="33">
        <f t="shared" si="7"/>
        <v>3123.67</v>
      </c>
      <c r="BJ6" s="33">
        <f t="shared" si="7"/>
        <v>1897.09</v>
      </c>
      <c r="BK6" s="33">
        <f t="shared" si="7"/>
        <v>1734.34</v>
      </c>
      <c r="BL6" s="33">
        <f t="shared" si="7"/>
        <v>1791.46</v>
      </c>
      <c r="BM6" s="33">
        <f t="shared" si="7"/>
        <v>1826.49</v>
      </c>
      <c r="BN6" s="33">
        <f t="shared" si="7"/>
        <v>1696.96</v>
      </c>
      <c r="BO6" s="32" t="str">
        <f>IF(BO7="","",IF(BO7="-","【-】","【"&amp;SUBSTITUTE(TEXT(BO7,"#,##0.00"),"-","△")&amp;"】"))</f>
        <v>【776.35】</v>
      </c>
      <c r="BP6" s="33">
        <f>IF(BP7="",NA(),BP7)</f>
        <v>92.77</v>
      </c>
      <c r="BQ6" s="33">
        <f t="shared" ref="BQ6:BY6" si="8">IF(BQ7="",NA(),BQ7)</f>
        <v>90.94</v>
      </c>
      <c r="BR6" s="33">
        <f t="shared" si="8"/>
        <v>96.25</v>
      </c>
      <c r="BS6" s="33">
        <f t="shared" si="8"/>
        <v>86.4</v>
      </c>
      <c r="BT6" s="33">
        <f t="shared" si="8"/>
        <v>100</v>
      </c>
      <c r="BU6" s="33">
        <f t="shared" si="8"/>
        <v>55.28</v>
      </c>
      <c r="BV6" s="33">
        <f t="shared" si="8"/>
        <v>55.91</v>
      </c>
      <c r="BW6" s="33">
        <f t="shared" si="8"/>
        <v>51.28</v>
      </c>
      <c r="BX6" s="33">
        <f t="shared" si="8"/>
        <v>48</v>
      </c>
      <c r="BY6" s="33">
        <f t="shared" si="8"/>
        <v>47.23</v>
      </c>
      <c r="BZ6" s="32" t="str">
        <f>IF(BZ7="","",IF(BZ7="-","【-】","【"&amp;SUBSTITUTE(TEXT(BZ7,"#,##0.00"),"-","△")&amp;"】"))</f>
        <v>【96.57】</v>
      </c>
      <c r="CA6" s="33">
        <f>IF(CA7="",NA(),CA7)</f>
        <v>150</v>
      </c>
      <c r="CB6" s="33">
        <f t="shared" ref="CB6:CJ6" si="9">IF(CB7="",NA(),CB7)</f>
        <v>150</v>
      </c>
      <c r="CC6" s="33">
        <f t="shared" si="9"/>
        <v>142.25</v>
      </c>
      <c r="CD6" s="33">
        <f t="shared" si="9"/>
        <v>149.9</v>
      </c>
      <c r="CE6" s="33">
        <f t="shared" si="9"/>
        <v>145.56</v>
      </c>
      <c r="CF6" s="33">
        <f t="shared" si="9"/>
        <v>290.75</v>
      </c>
      <c r="CG6" s="33">
        <f t="shared" si="9"/>
        <v>284.98</v>
      </c>
      <c r="CH6" s="33">
        <f t="shared" si="9"/>
        <v>311.81</v>
      </c>
      <c r="CI6" s="33">
        <f t="shared" si="9"/>
        <v>334.37</v>
      </c>
      <c r="CJ6" s="33">
        <f t="shared" si="9"/>
        <v>351.41</v>
      </c>
      <c r="CK6" s="32" t="str">
        <f>IF(CK7="","",IF(CK7="-","【-】","【"&amp;SUBSTITUTE(TEXT(CK7,"#,##0.00"),"-","△")&amp;"】"))</f>
        <v>【142.28】</v>
      </c>
      <c r="CL6" s="32">
        <f>IF(CL7="",NA(),CL7)</f>
        <v>0</v>
      </c>
      <c r="CM6" s="33">
        <f t="shared" ref="CM6:CU6" si="10">IF(CM7="",NA(),CM7)</f>
        <v>51</v>
      </c>
      <c r="CN6" s="33">
        <f t="shared" si="10"/>
        <v>59.2</v>
      </c>
      <c r="CO6" s="33">
        <f t="shared" si="10"/>
        <v>64</v>
      </c>
      <c r="CP6" s="33">
        <f t="shared" si="10"/>
        <v>68.400000000000006</v>
      </c>
      <c r="CQ6" s="33">
        <f t="shared" si="10"/>
        <v>38.97</v>
      </c>
      <c r="CR6" s="33">
        <f t="shared" si="10"/>
        <v>41.48</v>
      </c>
      <c r="CS6" s="33">
        <f t="shared" si="10"/>
        <v>41.95</v>
      </c>
      <c r="CT6" s="33">
        <f t="shared" si="10"/>
        <v>40.71</v>
      </c>
      <c r="CU6" s="33">
        <f t="shared" si="10"/>
        <v>43.53</v>
      </c>
      <c r="CV6" s="32" t="str">
        <f>IF(CV7="","",IF(CV7="-","【-】","【"&amp;SUBSTITUTE(TEXT(CV7,"#,##0.00"),"-","△")&amp;"】"))</f>
        <v>【60.35】</v>
      </c>
      <c r="CW6" s="33">
        <f>IF(CW7="",NA(),CW7)</f>
        <v>59.23</v>
      </c>
      <c r="CX6" s="33">
        <f t="shared" ref="CX6:DF6" si="11">IF(CX7="",NA(),CX7)</f>
        <v>62.04</v>
      </c>
      <c r="CY6" s="33">
        <f t="shared" si="11"/>
        <v>62.2</v>
      </c>
      <c r="CZ6" s="33">
        <f t="shared" si="11"/>
        <v>58.96</v>
      </c>
      <c r="DA6" s="33">
        <f t="shared" si="11"/>
        <v>62.91</v>
      </c>
      <c r="DB6" s="33">
        <f t="shared" si="11"/>
        <v>64.55</v>
      </c>
      <c r="DC6" s="33">
        <f t="shared" si="11"/>
        <v>65.739999999999995</v>
      </c>
      <c r="DD6" s="33">
        <f t="shared" si="11"/>
        <v>64.459999999999994</v>
      </c>
      <c r="DE6" s="33">
        <f t="shared" si="11"/>
        <v>63.45</v>
      </c>
      <c r="DF6" s="33">
        <f t="shared" si="11"/>
        <v>64.14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7.0000000000000007E-2</v>
      </c>
      <c r="EJ6" s="32">
        <f t="shared" si="14"/>
        <v>0</v>
      </c>
      <c r="EK6" s="33">
        <f t="shared" si="14"/>
        <v>0.14000000000000001</v>
      </c>
      <c r="EL6" s="32">
        <f t="shared" si="14"/>
        <v>0</v>
      </c>
      <c r="EM6" s="33">
        <f t="shared" si="14"/>
        <v>0.17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453838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51.1</v>
      </c>
      <c r="P7" s="36">
        <v>98.19</v>
      </c>
      <c r="Q7" s="36">
        <v>2630</v>
      </c>
      <c r="R7" s="36">
        <v>7697</v>
      </c>
      <c r="S7" s="36">
        <v>95.19</v>
      </c>
      <c r="T7" s="36">
        <v>80.86</v>
      </c>
      <c r="U7" s="36">
        <v>3904</v>
      </c>
      <c r="V7" s="36">
        <v>1.82</v>
      </c>
      <c r="W7" s="36">
        <v>2145.0500000000002</v>
      </c>
      <c r="X7" s="36">
        <v>97.79</v>
      </c>
      <c r="Y7" s="36">
        <v>97.1</v>
      </c>
      <c r="Z7" s="36">
        <v>98.74</v>
      </c>
      <c r="AA7" s="36">
        <v>95.02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4626.1899999999996</v>
      </c>
      <c r="BF7" s="36">
        <v>4324.8</v>
      </c>
      <c r="BG7" s="36">
        <v>3714.02</v>
      </c>
      <c r="BH7" s="36">
        <v>3624.14</v>
      </c>
      <c r="BI7" s="36">
        <v>3123.67</v>
      </c>
      <c r="BJ7" s="36">
        <v>1897.09</v>
      </c>
      <c r="BK7" s="36">
        <v>1734.34</v>
      </c>
      <c r="BL7" s="36">
        <v>1791.46</v>
      </c>
      <c r="BM7" s="36">
        <v>1826.49</v>
      </c>
      <c r="BN7" s="36">
        <v>1696.96</v>
      </c>
      <c r="BO7" s="36">
        <v>776.35</v>
      </c>
      <c r="BP7" s="36">
        <v>92.77</v>
      </c>
      <c r="BQ7" s="36">
        <v>90.94</v>
      </c>
      <c r="BR7" s="36">
        <v>96.25</v>
      </c>
      <c r="BS7" s="36">
        <v>86.4</v>
      </c>
      <c r="BT7" s="36">
        <v>100</v>
      </c>
      <c r="BU7" s="36">
        <v>55.28</v>
      </c>
      <c r="BV7" s="36">
        <v>55.91</v>
      </c>
      <c r="BW7" s="36">
        <v>51.28</v>
      </c>
      <c r="BX7" s="36">
        <v>48</v>
      </c>
      <c r="BY7" s="36">
        <v>47.23</v>
      </c>
      <c r="BZ7" s="36">
        <v>96.57</v>
      </c>
      <c r="CA7" s="36">
        <v>150</v>
      </c>
      <c r="CB7" s="36">
        <v>150</v>
      </c>
      <c r="CC7" s="36">
        <v>142.25</v>
      </c>
      <c r="CD7" s="36">
        <v>149.9</v>
      </c>
      <c r="CE7" s="36">
        <v>145.56</v>
      </c>
      <c r="CF7" s="36">
        <v>290.75</v>
      </c>
      <c r="CG7" s="36">
        <v>284.98</v>
      </c>
      <c r="CH7" s="36">
        <v>311.81</v>
      </c>
      <c r="CI7" s="36">
        <v>334.37</v>
      </c>
      <c r="CJ7" s="36">
        <v>351.41</v>
      </c>
      <c r="CK7" s="36">
        <v>142.28</v>
      </c>
      <c r="CL7" s="36">
        <v>0</v>
      </c>
      <c r="CM7" s="36">
        <v>51</v>
      </c>
      <c r="CN7" s="36">
        <v>59.2</v>
      </c>
      <c r="CO7" s="36">
        <v>64</v>
      </c>
      <c r="CP7" s="36">
        <v>68.400000000000006</v>
      </c>
      <c r="CQ7" s="36">
        <v>38.97</v>
      </c>
      <c r="CR7" s="36">
        <v>41.48</v>
      </c>
      <c r="CS7" s="36">
        <v>41.95</v>
      </c>
      <c r="CT7" s="36">
        <v>40.71</v>
      </c>
      <c r="CU7" s="36">
        <v>43.53</v>
      </c>
      <c r="CV7" s="36">
        <v>60.35</v>
      </c>
      <c r="CW7" s="36">
        <v>59.23</v>
      </c>
      <c r="CX7" s="36">
        <v>62.04</v>
      </c>
      <c r="CY7" s="36">
        <v>62.2</v>
      </c>
      <c r="CZ7" s="36">
        <v>58.96</v>
      </c>
      <c r="DA7" s="36">
        <v>62.91</v>
      </c>
      <c r="DB7" s="36">
        <v>64.55</v>
      </c>
      <c r="DC7" s="36">
        <v>65.739999999999995</v>
      </c>
      <c r="DD7" s="36">
        <v>64.459999999999994</v>
      </c>
      <c r="DE7" s="36">
        <v>63.45</v>
      </c>
      <c r="DF7" s="36">
        <v>64.14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7.0000000000000007E-2</v>
      </c>
      <c r="EJ7" s="36">
        <v>0</v>
      </c>
      <c r="EK7" s="36">
        <v>0.14000000000000001</v>
      </c>
      <c r="EL7" s="36">
        <v>0</v>
      </c>
      <c r="EM7" s="36">
        <v>0.17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2016-02-25T09:41:47Z</cp:lastPrinted>
  <dcterms:created xsi:type="dcterms:W3CDTF">2016-02-03T08:58:07Z</dcterms:created>
  <dcterms:modified xsi:type="dcterms:W3CDTF">2016-02-25T09:41:54Z</dcterms:modified>
</cp:coreProperties>
</file>