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<sst xmlns="http://schemas.openxmlformats.org/spreadsheetml/2006/main" count="221" uniqueCount="111">
  <si>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</si>
  <si>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</si>
  <si>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</si>
  <si>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</si>
  <si>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</si>
  <si>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</si>
  <si>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</si>
  <si>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</si>
  <si>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</si>
  <si>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</si>
  <si>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</si>
  <si>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</si>
  <si>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</si>
  <si>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</si>
  <si>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</si>
  <si>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</si>
  <si>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</si>
  <si>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</si>
  <si>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</si>
  <si>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</si>
  <si>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</si>
  <si>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</si>
  <si>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</si>
  <si>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</si>
  <si>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</si>
  <si>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</si>
  <si>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</si>
  <si>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</si>
  <si>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</si>
  <si>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</si>
  <si>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</si>
  <si>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</si>
  <si>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</si>
  <si>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</si>
  <si>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</si>
  <si>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</si>
  <si>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</si>
  <si>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</si>
  <si>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</si>
  <si>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</si>
  <si>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</si>
  <si>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</si>
  <si>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</si>
  <si>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</si>
  <si>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</si>
  <si>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</si>
  <si>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</si>
  <si>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</si>
  <si>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</si>
  <si>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</si>
  <si>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</si>
  <si>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</si>
  <si>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</si>
  <si>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</si>
  <si>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</si>
  <si>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</si>
  <si>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</si>
  <si>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</si>
  <si>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</si>
  <si>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</si>
  <si>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</si>
  <si>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</si>
  <si>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</si>
  <si>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</si>
  <si>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</si>
  <si>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</si>
  <si>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</si>
  <si>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</si>
  <si>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</si>
  <si>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</si>
  <si>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</si>
  <si>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</si>
  <si>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</si>
  <si>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</si>
  <si>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</si>
  <si>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</si>
  <si>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</si>
  <si>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</si>
  <si>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</si>
  <si>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</si>
  <si>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</si>
  <si>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</si>
  <si>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</si>
  <si>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</si>
  <si>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</si>
  <si>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</si>
  <si>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</si>
  <si>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</si>
  <si>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</si>
  <si>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</si>
  <si>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</si>
  <si>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</si>
  <si>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</si>
  <si>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</si>
  <si>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</si>
  <si>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</si>
  <si>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</si>
  <si>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</si>
  <si>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</si>
  <si>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</si>
  <si>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</si>
  <si>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</si>
  <si>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</si>
  <si>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</si>
  <si>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</si>
  <si>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</si>
  <si>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</si>
  <si>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</si>
  <si>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供用開始から間もないことから老朽化の状況については該当数値なし。</t>
    <phoneticPr fontId="4"/>
  </si>
  <si>
    <t>　今までは、事業拡大のため施設への投資が多く、経費回収率、施設利用率が低かったが、今後は下水道使用可能区域の拡大を行わないため、数値は、類似団体平均に近づいていき、経営は徐々に改善されていくと想定される。経営の健全化を高めるために適切な料金水準について検討する必要があります。
　引き続き、水洗化率の向上や施設効率の改善を図っていき、経営の健全化に努めていく。</t>
    <rPh sb="23" eb="25">
      <t>ケイヒ</t>
    </rPh>
    <rPh sb="25" eb="27">
      <t>カイシュウ</t>
    </rPh>
    <rPh sb="27" eb="28">
      <t>リツ</t>
    </rPh>
    <rPh sb="29" eb="31">
      <t>シセツ</t>
    </rPh>
    <rPh sb="31" eb="34">
      <t>リヨウリツ</t>
    </rPh>
    <rPh sb="35" eb="36">
      <t>ヒク</t>
    </rPh>
    <rPh sb="41" eb="43">
      <t>コンゴ</t>
    </rPh>
    <rPh sb="44" eb="47">
      <t>ゲスイドウ</t>
    </rPh>
    <rPh sb="47" eb="49">
      <t>シヨウ</t>
    </rPh>
    <rPh sb="49" eb="51">
      <t>カノウ</t>
    </rPh>
    <rPh sb="51" eb="53">
      <t>クイキ</t>
    </rPh>
    <rPh sb="54" eb="56">
      <t>カクダイ</t>
    </rPh>
    <rPh sb="57" eb="58">
      <t>オコナ</t>
    </rPh>
    <rPh sb="64" eb="66">
      <t>スウチ</t>
    </rPh>
    <rPh sb="68" eb="70">
      <t>ルイジ</t>
    </rPh>
    <rPh sb="70" eb="72">
      <t>ダンタイ</t>
    </rPh>
    <rPh sb="72" eb="74">
      <t>ヘイキン</t>
    </rPh>
    <rPh sb="75" eb="76">
      <t>チカ</t>
    </rPh>
    <rPh sb="88" eb="90">
      <t>カイゼン</t>
    </rPh>
    <rPh sb="96" eb="98">
      <t>ソウテイ</t>
    </rPh>
    <rPh sb="102" eb="104">
      <t>ケイエイ</t>
    </rPh>
    <rPh sb="105" eb="108">
      <t>ケンゼンカ</t>
    </rPh>
    <rPh sb="109" eb="110">
      <t>タカ</t>
    </rPh>
    <rPh sb="115" eb="117">
      <t>テキセツ</t>
    </rPh>
    <rPh sb="118" eb="120">
      <t>リョウキン</t>
    </rPh>
    <rPh sb="120" eb="122">
      <t>スイジュン</t>
    </rPh>
    <rPh sb="126" eb="128">
      <t>ケントウ</t>
    </rPh>
    <rPh sb="130" eb="132">
      <t>ヒツヨウ</t>
    </rPh>
    <rPh sb="140" eb="141">
      <t>ヒ</t>
    </rPh>
    <rPh sb="142" eb="143">
      <t>ツヅ</t>
    </rPh>
    <rPh sb="145" eb="148">
      <t>スイセンカ</t>
    </rPh>
    <rPh sb="148" eb="149">
      <t>リツ</t>
    </rPh>
    <rPh sb="150" eb="152">
      <t>コウジョウ</t>
    </rPh>
    <rPh sb="153" eb="155">
      <t>シセツ</t>
    </rPh>
    <rPh sb="155" eb="157">
      <t>コウリツ</t>
    </rPh>
    <rPh sb="158" eb="160">
      <t>カイゼン</t>
    </rPh>
    <rPh sb="161" eb="162">
      <t>ハカ</t>
    </rPh>
    <rPh sb="167" eb="169">
      <t>ケイエイ</t>
    </rPh>
    <rPh sb="170" eb="173">
      <t>ケンゼンカ</t>
    </rPh>
    <rPh sb="174" eb="175">
      <t>ツト</t>
    </rPh>
    <phoneticPr fontId="4"/>
  </si>
  <si>
    <t xml:space="preserve"> 当町の下水道事業は、平成8年3月に一部供用開始をしており、まだ約20年ほどしか経過していない事業であることから、施設への投資が多く、経営の健全性・効率性における数値は、類似団体平均に比べると低くでる傾向にある。「①収益的収支比率」が100％を下回っており、経営の健全性が確保されているとはいえません。「⑦施設利用率」・「⑧水洗化率」については、徐々に平均値に近づいているが、経営の効率性については改善する必要があります。今後は、下水道使用可能区域の拡大を行わないため、企業債残高は減少していき、経営状況は徐々に改善されていくと想定される。</t>
    <rPh sb="57" eb="59">
      <t>シセツ</t>
    </rPh>
    <rPh sb="61" eb="63">
      <t>トウシ</t>
    </rPh>
    <rPh sb="64" eb="65">
      <t>オオ</t>
    </rPh>
    <rPh sb="108" eb="111">
      <t>シュウエキテキ</t>
    </rPh>
    <rPh sb="111" eb="113">
      <t>シュウシ</t>
    </rPh>
    <rPh sb="113" eb="115">
      <t>ヒリツ</t>
    </rPh>
    <rPh sb="122" eb="124">
      <t>シタマワ</t>
    </rPh>
    <rPh sb="129" eb="131">
      <t>ケイエイ</t>
    </rPh>
    <rPh sb="132" eb="135">
      <t>ケンゼンセイ</t>
    </rPh>
    <rPh sb="136" eb="138">
      <t>カクホ</t>
    </rPh>
    <rPh sb="153" eb="155">
      <t>シセツ</t>
    </rPh>
    <rPh sb="155" eb="158">
      <t>リヨウリツ</t>
    </rPh>
    <rPh sb="162" eb="165">
      <t>スイセンカ</t>
    </rPh>
    <rPh sb="165" eb="166">
      <t>リツ</t>
    </rPh>
    <rPh sb="173" eb="175">
      <t>ジョジョ</t>
    </rPh>
    <rPh sb="176" eb="179">
      <t>ヘイキンチ</t>
    </rPh>
    <rPh sb="180" eb="181">
      <t>チカ</t>
    </rPh>
    <rPh sb="188" eb="190">
      <t>ケイエイ</t>
    </rPh>
    <rPh sb="191" eb="194">
      <t>コウリツセイ</t>
    </rPh>
    <rPh sb="199" eb="201">
      <t>カイゼン</t>
    </rPh>
    <rPh sb="203" eb="205">
      <t>ヒツヨウ</t>
    </rPh>
    <rPh sb="211" eb="213">
      <t>コンゴ</t>
    </rPh>
    <rPh sb="215" eb="218">
      <t>ゲスイドウ</t>
    </rPh>
    <rPh sb="218" eb="220">
      <t>シヨウ</t>
    </rPh>
    <rPh sb="220" eb="222">
      <t>カノウ</t>
    </rPh>
    <rPh sb="222" eb="224">
      <t>クイキ</t>
    </rPh>
    <rPh sb="225" eb="227">
      <t>カクダイ</t>
    </rPh>
    <rPh sb="228" eb="229">
      <t>オコナ</t>
    </rPh>
    <rPh sb="235" eb="237">
      <t>キギョウ</t>
    </rPh>
    <rPh sb="237" eb="238">
      <t>サイ</t>
    </rPh>
    <rPh sb="238" eb="240">
      <t>ザンダカ</t>
    </rPh>
    <rPh sb="241" eb="243">
      <t>ゲンショウ</t>
    </rPh>
    <rPh sb="248" eb="250">
      <t>ケイエイ</t>
    </rPh>
    <rPh sb="250" eb="252">
      <t>ジョウキョウ</t>
    </rPh>
    <rPh sb="253" eb="255">
      <t>ジョジョ</t>
    </rPh>
    <rPh sb="256" eb="258">
      <t>カイゼン</t>
    </rPh>
    <rPh sb="264" eb="266">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</si>
</sst>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15424"/>
        <c:axId val="105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5415424"/>
        <c:axId val="105417344"/>
      </c:lineChart>
      <c:dateAx>
        <c:axId val="105415424"/>
        <c:scaling>
          <c:orientation val="minMax"/>
        </c:scaling>
        <c:delete val="1"/>
        <c:axPos val="b"/>
        <c:numFmt formatCode="ge" sourceLinked="1"/>
        <c:majorTickMark val="none"/>
        <c:minorTickMark val="none"/>
        <c:tickLblPos val="none"/>
        <c:crossAx val="105417344"/>
        <c:crosses val="autoZero"/>
        <c:auto val="1"/>
        <c:lblOffset val="100"/>
        <c:baseTimeUnit val="years"/>
      </c:dateAx>
      <c:valAx>
        <c:axId val="105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47.82</c:v>
                </c:pt>
                <c:pt idx="1">
                  <c:v>48.29</c:v>
                </c:pt>
                <c:pt idx="2">
                  <c:v>49.76</c:v>
                </c:pt>
                <c:pt idx="3">
                  <c:v>48.26</c:v>
                </c:pt>
                <c:pt idx="4">
                  <c:v>53.92</c:v>
                </c:pt>
              </c:numCache>
            </c:numRef>
          </c:val>
        </c:ser>
        <c:dLbls>
          <c:showLegendKey val="0"/>
          <c:showVal val="0"/>
          <c:showCatName val="0"/>
          <c:showSerName val="0"/>
          <c:showPercent val="0"/>
          <c:showBubbleSize val="0"/>
        </c:dLbls>
        <c:gapWidth val="150"/>
        <c:axId val="107603072"/>
        <c:axId val="1076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7603072"/>
        <c:axId val="107604992"/>
      </c:lineChart>
      <c:dateAx>
        <c:axId val="107603072"/>
        <c:scaling>
          <c:orientation val="minMax"/>
        </c:scaling>
        <c:delete val="1"/>
        <c:axPos val="b"/>
        <c:numFmt formatCode="ge" sourceLinked="1"/>
        <c:majorTickMark val="none"/>
        <c:minorTickMark val="none"/>
        <c:tickLblPos val="none"/>
        <c:crossAx val="107604992"/>
        <c:crosses val="autoZero"/>
        <c:auto val="1"/>
        <c:lblOffset val="100"/>
        <c:baseTimeUnit val="years"/>
      </c:dateAx>
      <c:valAx>
        <c:axId val="1076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71.23</c:v>
                </c:pt>
                <c:pt idx="1">
                  <c:v>76.23</c:v>
                </c:pt>
                <c:pt idx="2">
                  <c:v>76.91</c:v>
                </c:pt>
                <c:pt idx="3">
                  <c:v>78.709999999999994</c:v>
                </c:pt>
                <c:pt idx="4">
                  <c:v>80.47</c:v>
                </c:pt>
              </c:numCache>
            </c:numRef>
          </c:val>
        </c:ser>
        <c:dLbls>
          <c:showLegendKey val="0"/>
          <c:showVal val="0"/>
          <c:showCatName val="0"/>
          <c:showSerName val="0"/>
          <c:showPercent val="0"/>
          <c:showBubbleSize val="0"/>
        </c:dLbls>
        <c:gapWidth val="150"/>
        <c:axId val="107647744"/>
        <c:axId val="107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7647744"/>
        <c:axId val="107649664"/>
      </c:lineChart>
      <c:dateAx>
        <c:axId val="107647744"/>
        <c:scaling>
          <c:orientation val="minMax"/>
        </c:scaling>
        <c:delete val="1"/>
        <c:axPos val="b"/>
        <c:numFmt formatCode="ge" sourceLinked="1"/>
        <c:majorTickMark val="none"/>
        <c:minorTickMark val="none"/>
        <c:tickLblPos val="none"/>
        <c:crossAx val="107649664"/>
        <c:crosses val="autoZero"/>
        <c:auto val="1"/>
        <c:lblOffset val="100"/>
        <c:baseTimeUnit val="years"/>
      </c:dateAx>
      <c:valAx>
        <c:axId val="107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81.760000000000005</c:v>
                </c:pt>
                <c:pt idx="1">
                  <c:v>76.790000000000006</c:v>
                </c:pt>
                <c:pt idx="2">
                  <c:v>79.25</c:v>
                </c:pt>
                <c:pt idx="3">
                  <c:v>77.099999999999994</c:v>
                </c:pt>
                <c:pt idx="4">
                  <c:v>76.66</c:v>
                </c:pt>
              </c:numCache>
            </c:numRef>
          </c:val>
        </c:ser>
        <c:dLbls>
          <c:showLegendKey val="0"/>
          <c:showVal val="0"/>
          <c:showCatName val="0"/>
          <c:showSerName val="0"/>
          <c:showPercent val="0"/>
          <c:showBubbleSize val="0"/>
        </c:dLbls>
        <c:gapWidth val="150"/>
        <c:axId val="106238336"/>
        <c:axId val="106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38336"/>
        <c:axId val="106240256"/>
      </c:lineChart>
      <c:dateAx>
        <c:axId val="106238336"/>
        <c:scaling>
          <c:orientation val="minMax"/>
        </c:scaling>
        <c:delete val="1"/>
        <c:axPos val="b"/>
        <c:numFmt formatCode="ge" sourceLinked="1"/>
        <c:majorTickMark val="none"/>
        <c:minorTickMark val="none"/>
        <c:tickLblPos val="none"/>
        <c:crossAx val="106240256"/>
        <c:crosses val="autoZero"/>
        <c:auto val="1"/>
        <c:lblOffset val="100"/>
        <c:baseTimeUnit val="years"/>
      </c:dateAx>
      <c:valAx>
        <c:axId val="106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83008"/>
        <c:axId val="106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83008"/>
        <c:axId val="106284928"/>
      </c:lineChart>
      <c:dateAx>
        <c:axId val="106283008"/>
        <c:scaling>
          <c:orientation val="minMax"/>
        </c:scaling>
        <c:delete val="1"/>
        <c:axPos val="b"/>
        <c:numFmt formatCode="ge" sourceLinked="1"/>
        <c:majorTickMark val="none"/>
        <c:minorTickMark val="none"/>
        <c:tickLblPos val="none"/>
        <c:crossAx val="106284928"/>
        <c:crosses val="autoZero"/>
        <c:auto val="1"/>
        <c:lblOffset val="100"/>
        <c:baseTimeUnit val="years"/>
      </c:dateAx>
      <c:valAx>
        <c:axId val="1062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175872"/>
        <c:axId val="1062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75872"/>
        <c:axId val="106210816"/>
      </c:lineChart>
      <c:dateAx>
        <c:axId val="106175872"/>
        <c:scaling>
          <c:orientation val="minMax"/>
        </c:scaling>
        <c:delete val="1"/>
        <c:axPos val="b"/>
        <c:numFmt formatCode="ge" sourceLinked="1"/>
        <c:majorTickMark val="none"/>
        <c:minorTickMark val="none"/>
        <c:tickLblPos val="none"/>
        <c:crossAx val="106210816"/>
        <c:crosses val="autoZero"/>
        <c:auto val="1"/>
        <c:lblOffset val="100"/>
        <c:baseTimeUnit val="years"/>
      </c:dateAx>
      <c:valAx>
        <c:axId val="1062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53216"/>
        <c:axId val="1073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53216"/>
        <c:axId val="107355136"/>
      </c:lineChart>
      <c:dateAx>
        <c:axId val="107353216"/>
        <c:scaling>
          <c:orientation val="minMax"/>
        </c:scaling>
        <c:delete val="1"/>
        <c:axPos val="b"/>
        <c:numFmt formatCode="ge" sourceLinked="1"/>
        <c:majorTickMark val="none"/>
        <c:minorTickMark val="none"/>
        <c:tickLblPos val="none"/>
        <c:crossAx val="107355136"/>
        <c:crosses val="autoZero"/>
        <c:auto val="1"/>
        <c:lblOffset val="100"/>
        <c:baseTimeUnit val="years"/>
      </c:dateAx>
      <c:valAx>
        <c:axId val="1073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90080"/>
        <c:axId val="107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90080"/>
        <c:axId val="107392000"/>
      </c:lineChart>
      <c:dateAx>
        <c:axId val="107390080"/>
        <c:scaling>
          <c:orientation val="minMax"/>
        </c:scaling>
        <c:delete val="1"/>
        <c:axPos val="b"/>
        <c:numFmt formatCode="ge" sourceLinked="1"/>
        <c:majorTickMark val="none"/>
        <c:minorTickMark val="none"/>
        <c:tickLblPos val="none"/>
        <c:crossAx val="107392000"/>
        <c:crosses val="autoZero"/>
        <c:auto val="1"/>
        <c:lblOffset val="100"/>
        <c:baseTimeUnit val="years"/>
      </c:dateAx>
      <c:valAx>
        <c:axId val="107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1465.93</c:v>
                </c:pt>
                <c:pt idx="1">
                  <c:v>1679.29</c:v>
                </c:pt>
                <c:pt idx="2">
                  <c:v>1531.87</c:v>
                </c:pt>
                <c:pt idx="3">
                  <c:v>1494.02</c:v>
                </c:pt>
                <c:pt idx="4">
                  <c:v>1402.62</c:v>
                </c:pt>
              </c:numCache>
            </c:numRef>
          </c:val>
        </c:ser>
        <c:dLbls>
          <c:showLegendKey val="0"/>
          <c:showVal val="0"/>
          <c:showCatName val="0"/>
          <c:showSerName val="0"/>
          <c:showPercent val="0"/>
          <c:showBubbleSize val="0"/>
        </c:dLbls>
        <c:gapWidth val="150"/>
        <c:axId val="107500288"/>
        <c:axId val="107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7500288"/>
        <c:axId val="107502208"/>
      </c:lineChart>
      <c:dateAx>
        <c:axId val="107500288"/>
        <c:scaling>
          <c:orientation val="minMax"/>
        </c:scaling>
        <c:delete val="1"/>
        <c:axPos val="b"/>
        <c:numFmt formatCode="ge" sourceLinked="1"/>
        <c:majorTickMark val="none"/>
        <c:minorTickMark val="none"/>
        <c:tickLblPos val="none"/>
        <c:crossAx val="107502208"/>
        <c:crosses val="autoZero"/>
        <c:auto val="1"/>
        <c:lblOffset val="100"/>
        <c:baseTimeUnit val="years"/>
      </c:dateAx>
      <c:valAx>
        <c:axId val="10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67.430000000000007</c:v>
                </c:pt>
                <c:pt idx="1">
                  <c:v>65.819999999999993</c:v>
                </c:pt>
                <c:pt idx="2">
                  <c:v>68.63</c:v>
                </c:pt>
                <c:pt idx="3">
                  <c:v>65.95</c:v>
                </c:pt>
                <c:pt idx="4">
                  <c:v>63.96</c:v>
                </c:pt>
              </c:numCache>
            </c:numRef>
          </c:val>
        </c:ser>
        <c:dLbls>
          <c:showLegendKey val="0"/>
          <c:showVal val="0"/>
          <c:showCatName val="0"/>
          <c:showSerName val="0"/>
          <c:showPercent val="0"/>
          <c:showBubbleSize val="0"/>
        </c:dLbls>
        <c:gapWidth val="150"/>
        <c:axId val="107544960"/>
        <c:axId val="1075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7544960"/>
        <c:axId val="107546880"/>
      </c:lineChart>
      <c:dateAx>
        <c:axId val="107544960"/>
        <c:scaling>
          <c:orientation val="minMax"/>
        </c:scaling>
        <c:delete val="1"/>
        <c:axPos val="b"/>
        <c:numFmt formatCode="ge" sourceLinked="1"/>
        <c:majorTickMark val="none"/>
        <c:minorTickMark val="none"/>
        <c:tickLblPos val="none"/>
        <c:crossAx val="107546880"/>
        <c:crosses val="autoZero"/>
        <c:auto val="1"/>
        <c:lblOffset val="100"/>
        <c:baseTimeUnit val="years"/>
      </c:dateAx>
      <c:valAx>
        <c:axId val="107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219.93</c:v>
                </c:pt>
                <c:pt idx="1">
                  <c:v>231.37</c:v>
                </c:pt>
                <c:pt idx="2">
                  <c:v>216.82</c:v>
                </c:pt>
                <c:pt idx="3">
                  <c:v>228.86</c:v>
                </c:pt>
                <c:pt idx="4">
                  <c:v>238.88</c:v>
                </c:pt>
              </c:numCache>
            </c:numRef>
          </c:val>
        </c:ser>
        <c:dLbls>
          <c:showLegendKey val="0"/>
          <c:showVal val="0"/>
          <c:showCatName val="0"/>
          <c:showSerName val="0"/>
          <c:showPercent val="0"/>
          <c:showBubbleSize val="0"/>
        </c:dLbls>
        <c:gapWidth val="150"/>
        <c:axId val="107564416"/>
        <c:axId val="1075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7564416"/>
        <c:axId val="107566592"/>
      </c:lineChart>
      <c:dateAx>
        <c:axId val="107564416"/>
        <c:scaling>
          <c:orientation val="minMax"/>
        </c:scaling>
        <c:delete val="1"/>
        <c:axPos val="b"/>
        <c:numFmt formatCode="ge" sourceLinked="1"/>
        <c:majorTickMark val="none"/>
        <c:minorTickMark val="none"/>
        <c:tickLblPos val="none"/>
        <c:crossAx val="107566592"/>
        <c:crosses val="autoZero"/>
        <c:auto val="1"/>
        <c:lblOffset val="100"/>
        <c:baseTimeUnit val="years"/>
      </c:dateAx>
      <c:valAx>
        <c:axId val="1075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高鍋町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21303</v>
      </c>
      <c r="AM8" s="47"/>
      <c r="AN8" s="47"/>
      <c r="AO8" s="47"/>
      <c r="AP8" s="47"/>
      <c r="AQ8" s="47"/>
      <c r="AR8" s="47"/>
      <c r="AS8" s="47"/>
      <c r="AT8" s="43">
        <f>データ!S6</f>
        <v>43.8</v>
      </c>
      <c r="AU8" s="43"/>
      <c r="AV8" s="43"/>
      <c r="AW8" s="43"/>
      <c r="AX8" s="43"/>
      <c r="AY8" s="43"/>
      <c r="AZ8" s="43"/>
      <c r="BA8" s="43"/>
      <c r="BB8" s="43">
        <f>データ!T6</f>
        <v>486.37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34.14</v>
      </c>
      <c r="Q10" s="43"/>
      <c r="R10" s="43"/>
      <c r="S10" s="43"/>
      <c r="T10" s="43"/>
      <c r="U10" s="43"/>
      <c r="V10" s="43"/>
      <c r="W10" s="43">
        <f>データ!P6</f>
        <v>82.33</v>
      </c>
      <c r="X10" s="43"/>
      <c r="Y10" s="43"/>
      <c r="Z10" s="43"/>
      <c r="AA10" s="43"/>
      <c r="AB10" s="43"/>
      <c r="AC10" s="43"/>
      <c r="AD10" s="47">
        <f>データ!Q6</f>
        <v>2505</v>
      </c>
      <c r="AE10" s="47"/>
      <c r="AF10" s="47"/>
      <c r="AG10" s="47"/>
      <c r="AH10" s="47"/>
      <c r="AI10" s="47"/>
      <c r="AJ10" s="47"/>
      <c r="AK10" s="2"/>
      <c r="AL10" s="47">
        <f>データ!U6</f>
        <v>7220</v>
      </c>
      <c r="AM10" s="47"/>
      <c r="AN10" s="47"/>
      <c r="AO10" s="47"/>
      <c r="AP10" s="47"/>
      <c r="AQ10" s="47"/>
      <c r="AR10" s="47"/>
      <c r="AS10" s="47"/>
      <c r="AT10" s="43">
        <f>データ!V6</f>
        <v>2.1800000000000002</v>
      </c>
      <c r="AU10" s="43"/>
      <c r="AV10" s="43"/>
      <c r="AW10" s="43"/>
      <c r="AX10" s="43"/>
      <c r="AY10" s="43"/>
      <c r="AZ10" s="43"/>
      <c r="BA10" s="43"/>
      <c r="BB10" s="43">
        <f>データ!W6</f>
        <v>3311.93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454010</v>
      </c>
      <c r="D6" s="31">
        <f t="shared" si="3"/>
        <v>47</v>
      </c>
      <c r="E6" s="31">
        <f t="shared" si="3"/>
        <v>17</v>
      </c>
      <c r="F6" s="31">
        <f t="shared" si="3"/>
        <v>1</v>
      </c>
      <c r="G6" s="31">
        <f t="shared" si="3"/>
        <v>0</v>
      </c>
      <c r="H6" s="31" t="str">
        <f t="shared" si="3"/>
        <v>宮崎県　高鍋町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34.14</v>
      </c>
      <c r="P6" s="32">
        <f t="shared" si="3"/>
        <v>82.33</v>
      </c>
      <c r="Q6" s="32">
        <f t="shared" si="3"/>
        <v>2505</v>
      </c>
      <c r="R6" s="32">
        <f t="shared" si="3"/>
        <v>21303</v>
      </c>
      <c r="S6" s="32">
        <f t="shared" si="3"/>
        <v>43.8</v>
      </c>
      <c r="T6" s="32">
        <f t="shared" si="3"/>
        <v>486.37</v>
      </c>
      <c r="U6" s="32">
        <f t="shared" si="3"/>
        <v>7220</v>
      </c>
      <c r="V6" s="32">
        <f t="shared" si="3"/>
        <v>2.1800000000000002</v>
      </c>
      <c r="W6" s="32">
        <f t="shared" si="3"/>
        <v>3311.93</v>
      </c>
      <c r="X6" s="33">
        <f>IF(X7="",NA(),X7)</f>
        <v>81.760000000000005</v>
      </c>
      <c r="Y6" s="33">
        <f t="shared" ref="Y6:AG6" si="4">IF(Y7="",NA(),Y7)</f>
        <v>76.790000000000006</v>
      </c>
      <c r="Z6" s="33">
        <f t="shared" si="4"/>
        <v>79.25</v>
      </c>
      <c r="AA6" s="33">
        <f t="shared" si="4"/>
        <v>77.099999999999994</v>
      </c>
      <c r="AB6" s="33">
        <f t="shared" si="4"/>
        <v>76.66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1465.93</v>
      </c>
      <c r="BF6" s="33">
        <f t="shared" ref="BF6:BN6" si="7">IF(BF7="",NA(),BF7)</f>
        <v>1679.29</v>
      </c>
      <c r="BG6" s="33">
        <f t="shared" si="7"/>
        <v>1531.87</v>
      </c>
      <c r="BH6" s="33">
        <f t="shared" si="7"/>
        <v>1494.02</v>
      </c>
      <c r="BI6" s="33">
        <f t="shared" si="7"/>
        <v>1402.62</v>
      </c>
      <c r="BJ6" s="33">
        <f t="shared" si="7"/>
        <v>1320.98</v>
      </c>
      <c r="BK6" s="33">
        <f t="shared" si="7"/>
        <v>1334.01</v>
      </c>
      <c r="BL6" s="33">
        <f t="shared" si="7"/>
        <v>1273.52</v>
      </c>
      <c r="BM6" s="33">
        <f t="shared" si="7"/>
        <v>1209.95</v>
      </c>
      <c r="BN6" s="33">
        <f t="shared" si="7"/>
        <v>1136.5</v>
      </c>
      <c r="BO6" s="32" t="str">
        <f>IF(BO7="","",IF(BO7="-","【-】","【"&amp;SUBSTITUTE(TEXT(BO7,"#,##0.00"),"-","△")&amp;"】"))</f>
        <v>【776.35】</v>
      </c>
      <c r="BP6" s="33">
        <f>IF(BP7="",NA(),BP7)</f>
        <v>67.430000000000007</v>
      </c>
      <c r="BQ6" s="33">
        <f t="shared" ref="BQ6:BY6" si="8">IF(BQ7="",NA(),BQ7)</f>
        <v>65.819999999999993</v>
      </c>
      <c r="BR6" s="33">
        <f t="shared" si="8"/>
        <v>68.63</v>
      </c>
      <c r="BS6" s="33">
        <f t="shared" si="8"/>
        <v>65.95</v>
      </c>
      <c r="BT6" s="33">
        <f t="shared" si="8"/>
        <v>63.96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219.93</v>
      </c>
      <c r="CB6" s="33">
        <f t="shared" ref="CB6:CJ6" si="9">IF(CB7="",NA(),CB7)</f>
        <v>231.37</v>
      </c>
      <c r="CC6" s="33">
        <f t="shared" si="9"/>
        <v>216.82</v>
      </c>
      <c r="CD6" s="33">
        <f t="shared" si="9"/>
        <v>228.86</v>
      </c>
      <c r="CE6" s="33">
        <f t="shared" si="9"/>
        <v>238.88</v>
      </c>
      <c r="CF6" s="33">
        <f t="shared" si="9"/>
        <v>222.94</v>
      </c>
      <c r="CG6" s="33">
        <f t="shared" si="9"/>
        <v>224.83</v>
      </c>
      <c r="CH6" s="33">
        <f t="shared" si="9"/>
        <v>224.94</v>
      </c>
      <c r="CI6" s="33">
        <f t="shared" si="9"/>
        <v>220.67</v>
      </c>
      <c r="CJ6" s="33">
        <f t="shared" si="9"/>
        <v>217.82</v>
      </c>
      <c r="CK6" s="32" t="str">
        <f>IF(CK7="","",IF(CK7="-","【-】","【"&amp;SUBSTITUTE(TEXT(CK7,"#,##0.00"),"-","△")&amp;"】"))</f>
        <v>【142.28】</v>
      </c>
      <c r="CL6" s="33">
        <f>IF(CL7="",NA(),CL7)</f>
        <v>47.82</v>
      </c>
      <c r="CM6" s="33">
        <f t="shared" ref="CM6:CU6" si="10">IF(CM7="",NA(),CM7)</f>
        <v>48.29</v>
      </c>
      <c r="CN6" s="33">
        <f t="shared" si="10"/>
        <v>49.76</v>
      </c>
      <c r="CO6" s="33">
        <f t="shared" si="10"/>
        <v>48.26</v>
      </c>
      <c r="CP6" s="33">
        <f t="shared" si="10"/>
        <v>53.92</v>
      </c>
      <c r="CQ6" s="33">
        <f t="shared" si="10"/>
        <v>53.07</v>
      </c>
      <c r="CR6" s="33">
        <f t="shared" si="10"/>
        <v>53.79</v>
      </c>
      <c r="CS6" s="33">
        <f t="shared" si="10"/>
        <v>55.41</v>
      </c>
      <c r="CT6" s="33">
        <f t="shared" si="10"/>
        <v>55.81</v>
      </c>
      <c r="CU6" s="33">
        <f t="shared" si="10"/>
        <v>54.44</v>
      </c>
      <c r="CV6" s="32" t="str">
        <f>IF(CV7="","",IF(CV7="-","【-】","【"&amp;SUBSTITUTE(TEXT(CV7,"#,##0.00"),"-","△")&amp;"】"))</f>
        <v>【60.35】</v>
      </c>
      <c r="CW6" s="33">
        <f>IF(CW7="",NA(),CW7)</f>
        <v>71.23</v>
      </c>
      <c r="CX6" s="33">
        <f t="shared" ref="CX6:DF6" si="11">IF(CX7="",NA(),CX7)</f>
        <v>76.23</v>
      </c>
      <c r="CY6" s="33">
        <f t="shared" si="11"/>
        <v>76.91</v>
      </c>
      <c r="CZ6" s="33">
        <f t="shared" si="11"/>
        <v>78.709999999999994</v>
      </c>
      <c r="DA6" s="33">
        <f t="shared" si="11"/>
        <v>80.47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454010</v>
      </c>
      <c r="D7" s="35">
        <v>47</v>
      </c>
      <c r="E7" s="35">
        <v>17</v>
      </c>
      <c r="F7" s="35">
        <v>1</v>
      </c>
      <c r="G7" s="35">
        <v>0</v>
      </c>
      <c r="H7" s="35" t="s">
        <v>96</v>
      </c>
      <c r="I7" s="35" t="s">
        <v>97</v>
      </c>
      <c r="J7" s="35" t="s">
        <v>98</v>
      </c>
      <c r="K7" s="35" t="s">
        <v>99</v>
      </c>
      <c r="L7" s="35" t="s">
        <v>100</v>
      </c>
      <c r="M7" s="36" t="s">
        <v>101</v>
      </c>
      <c r="N7" s="36" t="s">
        <v>102</v>
      </c>
      <c r="O7" s="36">
        <v>34.14</v>
      </c>
      <c r="P7" s="36">
        <v>82.33</v>
      </c>
      <c r="Q7" s="36">
        <v>2505</v>
      </c>
      <c r="R7" s="36">
        <v>21303</v>
      </c>
      <c r="S7" s="36">
        <v>43.8</v>
      </c>
      <c r="T7" s="36">
        <v>486.37</v>
      </c>
      <c r="U7" s="36">
        <v>7220</v>
      </c>
      <c r="V7" s="36">
        <v>2.1800000000000002</v>
      </c>
      <c r="W7" s="36">
        <v>3311.93</v>
      </c>
      <c r="X7" s="36">
        <v>81.760000000000005</v>
      </c>
      <c r="Y7" s="36">
        <v>76.790000000000006</v>
      </c>
      <c r="Z7" s="36">
        <v>79.25</v>
      </c>
      <c r="AA7" s="36">
        <v>77.099999999999994</v>
      </c>
      <c r="AB7" s="36">
        <v>76.66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1465.93</v>
      </c>
      <c r="BF7" s="36">
        <v>1679.29</v>
      </c>
      <c r="BG7" s="36">
        <v>1531.87</v>
      </c>
      <c r="BH7" s="36">
        <v>1494.02</v>
      </c>
      <c r="BI7" s="36">
        <v>1402.62</v>
      </c>
      <c r="BJ7" s="36">
        <v>1320.98</v>
      </c>
      <c r="BK7" s="36">
        <v>1334.01</v>
      </c>
      <c r="BL7" s="36">
        <v>1273.52</v>
      </c>
      <c r="BM7" s="36">
        <v>1209.95</v>
      </c>
      <c r="BN7" s="36">
        <v>1136.5</v>
      </c>
      <c r="BO7" s="36">
        <v>776.35</v>
      </c>
      <c r="BP7" s="36">
        <v>67.430000000000007</v>
      </c>
      <c r="BQ7" s="36">
        <v>65.819999999999993</v>
      </c>
      <c r="BR7" s="36">
        <v>68.63</v>
      </c>
      <c r="BS7" s="36">
        <v>65.95</v>
      </c>
      <c r="BT7" s="36">
        <v>63.96</v>
      </c>
      <c r="BU7" s="36">
        <v>68.63</v>
      </c>
      <c r="BV7" s="36">
        <v>67.14</v>
      </c>
      <c r="BW7" s="36">
        <v>67.849999999999994</v>
      </c>
      <c r="BX7" s="36">
        <v>69.48</v>
      </c>
      <c r="BY7" s="36">
        <v>71.650000000000006</v>
      </c>
      <c r="BZ7" s="36">
        <v>96.57</v>
      </c>
      <c r="CA7" s="36">
        <v>219.93</v>
      </c>
      <c r="CB7" s="36">
        <v>231.37</v>
      </c>
      <c r="CC7" s="36">
        <v>216.82</v>
      </c>
      <c r="CD7" s="36">
        <v>228.86</v>
      </c>
      <c r="CE7" s="36">
        <v>238.88</v>
      </c>
      <c r="CF7" s="36">
        <v>222.94</v>
      </c>
      <c r="CG7" s="36">
        <v>224.83</v>
      </c>
      <c r="CH7" s="36">
        <v>224.94</v>
      </c>
      <c r="CI7" s="36">
        <v>220.67</v>
      </c>
      <c r="CJ7" s="36">
        <v>217.82</v>
      </c>
      <c r="CK7" s="36">
        <v>142.28</v>
      </c>
      <c r="CL7" s="36">
        <v>47.82</v>
      </c>
      <c r="CM7" s="36">
        <v>48.29</v>
      </c>
      <c r="CN7" s="36">
        <v>49.76</v>
      </c>
      <c r="CO7" s="36">
        <v>48.26</v>
      </c>
      <c r="CP7" s="36">
        <v>53.92</v>
      </c>
      <c r="CQ7" s="36">
        <v>53.07</v>
      </c>
      <c r="CR7" s="36">
        <v>53.79</v>
      </c>
      <c r="CS7" s="36">
        <v>55.41</v>
      </c>
      <c r="CT7" s="36">
        <v>55.81</v>
      </c>
      <c r="CU7" s="36">
        <v>54.44</v>
      </c>
      <c r="CV7" s="36">
        <v>60.35</v>
      </c>
      <c r="CW7" s="36">
        <v>71.23</v>
      </c>
      <c r="CX7" s="36">
        <v>76.23</v>
      </c>
      <c r="CY7" s="36">
        <v>76.91</v>
      </c>
      <c r="CZ7" s="36">
        <v>78.709999999999994</v>
      </c>
      <c r="DA7" s="36">
        <v>80.47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芥田 賢治</cp:lastModifiedBy>
  <cp:lastPrinted>2016-02-17T01:33:16Z</cp:lastPrinted>
  <dcterms:created xsi:type="dcterms:W3CDTF">2016-02-03T08:58:08Z</dcterms:created>
  <dcterms:modified xsi:type="dcterms:W3CDTF">2016-02-25T02:44:17Z</dcterms:modified>
</cp:coreProperties>
</file>