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73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<sst xmlns="http://schemas.openxmlformats.org/spreadsheetml/2006/main" count="221" uniqueCount="111">
  <si>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</si>
  <si>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</si>
  <si>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</si>
  <si>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</si>
  <si>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</si>
  <si>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</si>
  <si>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</si>
  <si>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</si>
  <si>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</si>
  <si>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</si>
  <si>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</si>
  <si>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</si>
  <si>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</si>
  <si>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</si>
  <si>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</si>
  <si>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</si>
  <si>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</si>
  <si>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</si>
  <si>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</si>
  <si>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</si>
  <si>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</si>
  <si>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</si>
  <si>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</si>
  <si>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</si>
  <si>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</si>
  <si>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</si>
  <si>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</si>
  <si>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</si>
  <si>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</si>
  <si>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</si>
  <si>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</si>
  <si>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</si>
  <si>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</si>
  <si>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</si>
  <si>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</si>
  <si>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</si>
  <si>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</si>
  <si>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</si>
  <si>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</si>
  <si>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</si>
  <si>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</si>
  <si>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</si>
  <si>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</si>
  <si>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</si>
  <si>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</si>
  <si>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</si>
  <si>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</si>
  <si>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</si>
  <si>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</si>
  <si>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</si>
  <si>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</si>
  <si>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</si>
  <si>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</si>
  <si>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</si>
  <si>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</si>
  <si>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</si>
  <si>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</si>
  <si>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</si>
  <si>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</si>
  <si>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</si>
  <si>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</si>
  <si>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</si>
  <si>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</si>
  <si>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</si>
  <si>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</si>
  <si>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</si>
  <si>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</si>
  <si>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</si>
  <si>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</si>
  <si>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</si>
  <si>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</si>
  <si>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</si>
  <si>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</si>
  <si>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</si>
  <si>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</si>
  <si>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</si>
  <si>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</si>
  <si>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</si>
  <si>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</si>
  <si>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</si>
  <si>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</si>
  <si>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</si>
  <si>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</si>
  <si>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</si>
  <si>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</si>
  <si>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</si>
  <si>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</si>
  <si>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</si>
  <si>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</si>
  <si>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</si>
  <si>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</si>
  <si>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</si>
  <si>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</si>
  <si>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</si>
  <si>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</si>
  <si>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</si>
  <si>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三股町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</si>
  <si>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</si>
  <si>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</si>
  <si>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</si>
  <si>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</si>
  <si>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</si>
  <si>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</si>
  <si>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</si>
  <si>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</si>
  <si>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</si>
  <si>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</si>
  <si>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</si>
  <si>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経営の健全性を高めるため、適切な使用料金の改定が必要であります。　　　　　　　　　　　　　　また、施設の老朽化対策として、施設最適整備構想計画に基づき整備を行い長寿命化を図っていく必要があります。</t>
    <rPh sb="0" eb="2">
      <t>ケイエイ</t>
    </rPh>
    <rPh sb="3" eb="5">
      <t>ケンゼン</t>
    </rPh>
    <rPh sb="5" eb="6">
      <t>セイ</t>
    </rPh>
    <rPh sb="7" eb="8">
      <t>タカ</t>
    </rPh>
    <rPh sb="13" eb="15">
      <t>テキセツ</t>
    </rPh>
    <rPh sb="21" eb="23">
      <t>カイテイ</t>
    </rPh>
    <rPh sb="24" eb="26">
      <t>ヒツヨウ</t>
    </rPh>
    <rPh sb="52" eb="55">
      <t>ロウキュウカ</t>
    </rPh>
    <rPh sb="55" eb="57">
      <t>タイサク</t>
    </rPh>
    <rPh sb="72" eb="73">
      <t>モト</t>
    </rPh>
    <rPh sb="75" eb="77">
      <t>セイビ</t>
    </rPh>
    <rPh sb="78" eb="79">
      <t>オコナ</t>
    </rPh>
    <rPh sb="80" eb="81">
      <t>チョウ</t>
    </rPh>
    <rPh sb="81" eb="84">
      <t>ジュミョウカ</t>
    </rPh>
    <rPh sb="85" eb="86">
      <t>ハカ</t>
    </rPh>
    <rPh sb="90" eb="92">
      <t>ヒツヨウ</t>
    </rPh>
    <phoneticPr fontId="4"/>
  </si>
  <si>
    <t>　本町の農業集落排水は平成１２年度に施設整備が完了し、平成１３年度から供用開始しています。「収益的収支比率」は、100％を下回っており、経営の健全性について改善が必要と言えます。しかし、起債償還金の減少によりH26年においては、収益的収支比率は改善傾向にあります。
　また企業債残高対事業規模比率も減少していることから、経費回収率は全国平均より4％と僅かながら上回っており、汚水処理原価の改善がみられます。今後は適正な使用料金の見直しが必要となります。 
　「施設利用率」については、平均値を上回っていますが、「汚水処理原価」も平均値を上回っているため、経営の効率性については、改善の余地があると言えます。今後、料金改定と水洗化率の向上を図ることが必要となります。</t>
    <rPh sb="78" eb="80">
      <t>カイゼン</t>
    </rPh>
    <rPh sb="81" eb="83">
      <t>ヒツヨウ</t>
    </rPh>
    <rPh sb="84" eb="85">
      <t>イ</t>
    </rPh>
    <rPh sb="107" eb="108">
      <t>ネン</t>
    </rPh>
    <rPh sb="124" eb="126">
      <t>ケイコウ</t>
    </rPh>
    <rPh sb="136" eb="139">
      <t>キギョウサイ</t>
    </rPh>
    <rPh sb="141" eb="142">
      <t>タイ</t>
    </rPh>
    <rPh sb="142" eb="144">
      <t>ジギョウ</t>
    </rPh>
    <rPh sb="144" eb="146">
      <t>キボ</t>
    </rPh>
    <rPh sb="146" eb="148">
      <t>ヒリツ</t>
    </rPh>
    <rPh sb="230" eb="232">
      <t>シセツ</t>
    </rPh>
    <rPh sb="232" eb="235">
      <t>リヨウリツ</t>
    </rPh>
    <rPh sb="242" eb="245">
      <t>ヘイキンチ</t>
    </rPh>
    <rPh sb="246" eb="248">
      <t>ウワマワ</t>
    </rPh>
    <rPh sb="256" eb="258">
      <t>オスイ</t>
    </rPh>
    <rPh sb="258" eb="260">
      <t>ショリ</t>
    </rPh>
    <rPh sb="260" eb="262">
      <t>ゲンカ</t>
    </rPh>
    <rPh sb="264" eb="267">
      <t>ヘイキンチ</t>
    </rPh>
    <rPh sb="268" eb="270">
      <t>ウワマワ</t>
    </rPh>
    <rPh sb="277" eb="279">
      <t>ケイエイ</t>
    </rPh>
    <rPh sb="280" eb="283">
      <t>コウリツセイ</t>
    </rPh>
    <rPh sb="289" eb="291">
      <t>カイゼン</t>
    </rPh>
    <rPh sb="292" eb="294">
      <t>ヨチ</t>
    </rPh>
    <rPh sb="298" eb="299">
      <t>イ</t>
    </rPh>
    <rPh sb="303" eb="305">
      <t>コンゴ</t>
    </rPh>
    <rPh sb="306" eb="308">
      <t>リョウキン</t>
    </rPh>
    <rPh sb="308" eb="310">
      <t>カイテイ</t>
    </rPh>
    <rPh sb="311" eb="314">
      <t>スイセンカ</t>
    </rPh>
    <rPh sb="314" eb="315">
      <t>リツ</t>
    </rPh>
    <rPh sb="316" eb="318">
      <t>コウジョウ</t>
    </rPh>
    <rPh sb="319" eb="320">
      <t>ハカ</t>
    </rPh>
    <rPh sb="324" eb="326">
      <t>ヒツヨウ</t>
    </rPh>
    <phoneticPr fontId="4"/>
  </si>
  <si>
    <t>耐用年数を超えている管渠はなく、現時点において老朽化への対応が急務な状況とまではいえません。しかし、今後を見据えて施設最適整備構想計画（長寿命化）に基づき施設の長寿命化を図っていくことが必要であります。</t>
    <rPh sb="0" eb="2">
      <t>タイヨウ</t>
    </rPh>
    <rPh sb="2" eb="4">
      <t>ネンスウ</t>
    </rPh>
    <rPh sb="5" eb="6">
      <t>コ</t>
    </rPh>
    <rPh sb="10" eb="12">
      <t>カンキョ</t>
    </rPh>
    <rPh sb="16" eb="19">
      <t>ゲンジテン</t>
    </rPh>
    <rPh sb="23" eb="26">
      <t>ロウキュウカ</t>
    </rPh>
    <rPh sb="28" eb="30">
      <t>タイオウ</t>
    </rPh>
    <rPh sb="31" eb="33">
      <t>キュウム</t>
    </rPh>
    <rPh sb="34" eb="36">
      <t>ジョウキョウ</t>
    </rPh>
    <rPh sb="50" eb="52">
      <t>コンゴ</t>
    </rPh>
    <rPh sb="53" eb="55">
      <t>ミス</t>
    </rPh>
    <rPh sb="57" eb="59">
      <t>シセツ</t>
    </rPh>
    <rPh sb="59" eb="61">
      <t>サイテキ</t>
    </rPh>
    <rPh sb="61" eb="63">
      <t>セイビ</t>
    </rPh>
    <rPh sb="63" eb="65">
      <t>コウソウ</t>
    </rPh>
    <rPh sb="65" eb="67">
      <t>ケイカク</t>
    </rPh>
    <rPh sb="68" eb="70">
      <t>チョウジュ</t>
    </rPh>
    <rPh sb="70" eb="71">
      <t>メイ</t>
    </rPh>
    <rPh sb="71" eb="72">
      <t>カ</t>
    </rPh>
    <rPh sb="74" eb="75">
      <t>モト</t>
    </rPh>
    <rPh sb="77" eb="79">
      <t>シセツ</t>
    </rPh>
    <rPh sb="80" eb="82">
      <t>チョウジュ</t>
    </rPh>
    <rPh sb="82" eb="83">
      <t>メイ</t>
    </rPh>
    <rPh sb="83" eb="84">
      <t>カ</t>
    </rPh>
    <rPh sb="85" eb="86">
      <t>ハカ</t>
    </rPh>
    <rPh sb="93" eb="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</si>
</sst>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941696"/>
        <c:axId val="1549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54941696"/>
        <c:axId val="154947968"/>
      </c:lineChart>
      <c:dateAx>
        <c:axId val="154941696"/>
        <c:scaling>
          <c:orientation val="minMax"/>
        </c:scaling>
        <c:delete val="1"/>
        <c:axPos val="b"/>
        <c:numFmt formatCode="ge" sourceLinked="1"/>
        <c:majorTickMark val="none"/>
        <c:minorTickMark val="none"/>
        <c:tickLblPos val="none"/>
        <c:crossAx val="154947968"/>
        <c:crosses val="autoZero"/>
        <c:auto val="1"/>
        <c:lblOffset val="100"/>
        <c:baseTimeUnit val="years"/>
      </c:dateAx>
      <c:valAx>
        <c:axId val="1549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416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formatCode="#,##0.00;&quot;△&quot;#,##0.00;&quot;-&quot;">
                  <c:v>57.69</c:v>
                </c:pt>
                <c:pt idx="3" formatCode="#,##0.00;&quot;△&quot;#,##0.00;&quot;-&quot;">
                  <c:v>58.6</c:v>
                </c:pt>
                <c:pt idx="4" formatCode="#,##0.00;&quot;△&quot;#,##0.00;&quot;-&quot;">
                  <c:v>58.45</c:v>
                </c:pt>
              </c:numCache>
            </c:numRef>
          </c:val>
        </c:ser>
        <c:dLbls>
          <c:showLegendKey val="0"/>
          <c:showVal val="0"/>
          <c:showCatName val="0"/>
          <c:showSerName val="0"/>
          <c:showPercent val="0"/>
          <c:showBubbleSize val="0"/>
        </c:dLbls>
        <c:gapWidth val="150"/>
        <c:axId val="161388416"/>
        <c:axId val="1613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61388416"/>
        <c:axId val="161394688"/>
      </c:lineChart>
      <c:dateAx>
        <c:axId val="161388416"/>
        <c:scaling>
          <c:orientation val="minMax"/>
        </c:scaling>
        <c:delete val="1"/>
        <c:axPos val="b"/>
        <c:numFmt formatCode="ge" sourceLinked="1"/>
        <c:majorTickMark val="none"/>
        <c:minorTickMark val="none"/>
        <c:tickLblPos val="none"/>
        <c:crossAx val="161394688"/>
        <c:crosses val="autoZero"/>
        <c:auto val="1"/>
        <c:lblOffset val="100"/>
        <c:baseTimeUnit val="years"/>
      </c:dateAx>
      <c:valAx>
        <c:axId val="1613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8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82.54</c:v>
                </c:pt>
                <c:pt idx="1">
                  <c:v>84.01</c:v>
                </c:pt>
                <c:pt idx="2">
                  <c:v>85.74</c:v>
                </c:pt>
                <c:pt idx="3">
                  <c:v>85.44</c:v>
                </c:pt>
                <c:pt idx="4">
                  <c:v>86.71</c:v>
                </c:pt>
              </c:numCache>
            </c:numRef>
          </c:val>
        </c:ser>
        <c:dLbls>
          <c:showLegendKey val="0"/>
          <c:showVal val="0"/>
          <c:showCatName val="0"/>
          <c:showSerName val="0"/>
          <c:showPercent val="0"/>
          <c:showBubbleSize val="0"/>
        </c:dLbls>
        <c:gapWidth val="150"/>
        <c:axId val="161437184"/>
        <c:axId val="1614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61437184"/>
        <c:axId val="161439104"/>
      </c:lineChart>
      <c:dateAx>
        <c:axId val="161437184"/>
        <c:scaling>
          <c:orientation val="minMax"/>
        </c:scaling>
        <c:delete val="1"/>
        <c:axPos val="b"/>
        <c:numFmt formatCode="ge" sourceLinked="1"/>
        <c:majorTickMark val="none"/>
        <c:minorTickMark val="none"/>
        <c:tickLblPos val="none"/>
        <c:crossAx val="161439104"/>
        <c:crosses val="autoZero"/>
        <c:auto val="1"/>
        <c:lblOffset val="100"/>
        <c:baseTimeUnit val="years"/>
      </c:dateAx>
      <c:valAx>
        <c:axId val="16143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72.02</c:v>
                </c:pt>
                <c:pt idx="1">
                  <c:v>65.19</c:v>
                </c:pt>
                <c:pt idx="2">
                  <c:v>61.9</c:v>
                </c:pt>
                <c:pt idx="3">
                  <c:v>63.5</c:v>
                </c:pt>
                <c:pt idx="4">
                  <c:v>80.290000000000006</c:v>
                </c:pt>
              </c:numCache>
            </c:numRef>
          </c:val>
        </c:ser>
        <c:dLbls>
          <c:showLegendKey val="0"/>
          <c:showVal val="0"/>
          <c:showCatName val="0"/>
          <c:showSerName val="0"/>
          <c:showPercent val="0"/>
          <c:showBubbleSize val="0"/>
        </c:dLbls>
        <c:gapWidth val="150"/>
        <c:axId val="155257472"/>
        <c:axId val="1552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257472"/>
        <c:axId val="155263744"/>
      </c:lineChart>
      <c:dateAx>
        <c:axId val="155257472"/>
        <c:scaling>
          <c:orientation val="minMax"/>
        </c:scaling>
        <c:delete val="1"/>
        <c:axPos val="b"/>
        <c:numFmt formatCode="ge" sourceLinked="1"/>
        <c:majorTickMark val="none"/>
        <c:minorTickMark val="none"/>
        <c:tickLblPos val="none"/>
        <c:crossAx val="155263744"/>
        <c:crosses val="autoZero"/>
        <c:auto val="1"/>
        <c:lblOffset val="100"/>
        <c:baseTimeUnit val="years"/>
      </c:dateAx>
      <c:valAx>
        <c:axId val="15526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293952"/>
        <c:axId val="1553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293952"/>
        <c:axId val="155300224"/>
      </c:lineChart>
      <c:dateAx>
        <c:axId val="155293952"/>
        <c:scaling>
          <c:orientation val="minMax"/>
        </c:scaling>
        <c:delete val="1"/>
        <c:axPos val="b"/>
        <c:numFmt formatCode="ge" sourceLinked="1"/>
        <c:majorTickMark val="none"/>
        <c:minorTickMark val="none"/>
        <c:tickLblPos val="none"/>
        <c:crossAx val="155300224"/>
        <c:crosses val="autoZero"/>
        <c:auto val="1"/>
        <c:lblOffset val="100"/>
        <c:baseTimeUnit val="years"/>
      </c:dateAx>
      <c:valAx>
        <c:axId val="1553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290112"/>
        <c:axId val="1613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290112"/>
        <c:axId val="161308672"/>
      </c:lineChart>
      <c:dateAx>
        <c:axId val="161290112"/>
        <c:scaling>
          <c:orientation val="minMax"/>
        </c:scaling>
        <c:delete val="1"/>
        <c:axPos val="b"/>
        <c:numFmt formatCode="ge" sourceLinked="1"/>
        <c:majorTickMark val="none"/>
        <c:minorTickMark val="none"/>
        <c:tickLblPos val="none"/>
        <c:crossAx val="161308672"/>
        <c:crosses val="autoZero"/>
        <c:auto val="1"/>
        <c:lblOffset val="100"/>
        <c:baseTimeUnit val="years"/>
      </c:dateAx>
      <c:valAx>
        <c:axId val="1613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2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320320"/>
        <c:axId val="1613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320320"/>
        <c:axId val="161347072"/>
      </c:lineChart>
      <c:dateAx>
        <c:axId val="161320320"/>
        <c:scaling>
          <c:orientation val="minMax"/>
        </c:scaling>
        <c:delete val="1"/>
        <c:axPos val="b"/>
        <c:numFmt formatCode="ge" sourceLinked="1"/>
        <c:majorTickMark val="none"/>
        <c:minorTickMark val="none"/>
        <c:tickLblPos val="none"/>
        <c:crossAx val="161347072"/>
        <c:crosses val="autoZero"/>
        <c:auto val="1"/>
        <c:lblOffset val="100"/>
        <c:baseTimeUnit val="years"/>
      </c:dateAx>
      <c:valAx>
        <c:axId val="1613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043968"/>
        <c:axId val="16104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043968"/>
        <c:axId val="161045888"/>
      </c:lineChart>
      <c:dateAx>
        <c:axId val="161043968"/>
        <c:scaling>
          <c:orientation val="minMax"/>
        </c:scaling>
        <c:delete val="1"/>
        <c:axPos val="b"/>
        <c:numFmt formatCode="ge" sourceLinked="1"/>
        <c:majorTickMark val="none"/>
        <c:minorTickMark val="none"/>
        <c:tickLblPos val="none"/>
        <c:crossAx val="161045888"/>
        <c:crosses val="autoZero"/>
        <c:auto val="1"/>
        <c:lblOffset val="100"/>
        <c:baseTimeUnit val="years"/>
      </c:dateAx>
      <c:valAx>
        <c:axId val="1610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31.79</c:v>
                </c:pt>
                <c:pt idx="1">
                  <c:v>29.26</c:v>
                </c:pt>
                <c:pt idx="2">
                  <c:v>27.22</c:v>
                </c:pt>
                <c:pt idx="3">
                  <c:v>24.7</c:v>
                </c:pt>
                <c:pt idx="4">
                  <c:v>22.24</c:v>
                </c:pt>
              </c:numCache>
            </c:numRef>
          </c:val>
        </c:ser>
        <c:dLbls>
          <c:showLegendKey val="0"/>
          <c:showVal val="0"/>
          <c:showCatName val="0"/>
          <c:showSerName val="0"/>
          <c:showPercent val="0"/>
          <c:showBubbleSize val="0"/>
        </c:dLbls>
        <c:gapWidth val="150"/>
        <c:axId val="161096832"/>
        <c:axId val="16109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61096832"/>
        <c:axId val="161098752"/>
      </c:lineChart>
      <c:dateAx>
        <c:axId val="161096832"/>
        <c:scaling>
          <c:orientation val="minMax"/>
        </c:scaling>
        <c:delete val="1"/>
        <c:axPos val="b"/>
        <c:numFmt formatCode="ge" sourceLinked="1"/>
        <c:majorTickMark val="none"/>
        <c:minorTickMark val="none"/>
        <c:tickLblPos val="none"/>
        <c:crossAx val="161098752"/>
        <c:crosses val="autoZero"/>
        <c:auto val="1"/>
        <c:lblOffset val="100"/>
        <c:baseTimeUnit val="years"/>
      </c:dateAx>
      <c:valAx>
        <c:axId val="1610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52.28</c:v>
                </c:pt>
                <c:pt idx="1">
                  <c:v>47</c:v>
                </c:pt>
                <c:pt idx="2">
                  <c:v>43.66</c:v>
                </c:pt>
                <c:pt idx="3">
                  <c:v>44.1</c:v>
                </c:pt>
                <c:pt idx="4">
                  <c:v>54.95</c:v>
                </c:pt>
              </c:numCache>
            </c:numRef>
          </c:val>
        </c:ser>
        <c:dLbls>
          <c:showLegendKey val="0"/>
          <c:showVal val="0"/>
          <c:showCatName val="0"/>
          <c:showSerName val="0"/>
          <c:showPercent val="0"/>
          <c:showBubbleSize val="0"/>
        </c:dLbls>
        <c:gapWidth val="150"/>
        <c:axId val="161133312"/>
        <c:axId val="1611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61133312"/>
        <c:axId val="161135232"/>
      </c:lineChart>
      <c:dateAx>
        <c:axId val="161133312"/>
        <c:scaling>
          <c:orientation val="minMax"/>
        </c:scaling>
        <c:delete val="1"/>
        <c:axPos val="b"/>
        <c:numFmt formatCode="ge" sourceLinked="1"/>
        <c:majorTickMark val="none"/>
        <c:minorTickMark val="none"/>
        <c:tickLblPos val="none"/>
        <c:crossAx val="161135232"/>
        <c:crosses val="autoZero"/>
        <c:auto val="1"/>
        <c:lblOffset val="100"/>
        <c:baseTimeUnit val="years"/>
      </c:dateAx>
      <c:valAx>
        <c:axId val="1611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333.15</c:v>
                </c:pt>
                <c:pt idx="1">
                  <c:v>366.38</c:v>
                </c:pt>
                <c:pt idx="2">
                  <c:v>390.77</c:v>
                </c:pt>
                <c:pt idx="3">
                  <c:v>388.52</c:v>
                </c:pt>
                <c:pt idx="4">
                  <c:v>320.74</c:v>
                </c:pt>
              </c:numCache>
            </c:numRef>
          </c:val>
        </c:ser>
        <c:dLbls>
          <c:showLegendKey val="0"/>
          <c:showVal val="0"/>
          <c:showCatName val="0"/>
          <c:showSerName val="0"/>
          <c:showPercent val="0"/>
          <c:showBubbleSize val="0"/>
        </c:dLbls>
        <c:gapWidth val="150"/>
        <c:axId val="161351936"/>
        <c:axId val="1613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61351936"/>
        <c:axId val="161362304"/>
      </c:lineChart>
      <c:dateAx>
        <c:axId val="161351936"/>
        <c:scaling>
          <c:orientation val="minMax"/>
        </c:scaling>
        <c:delete val="1"/>
        <c:axPos val="b"/>
        <c:numFmt formatCode="ge" sourceLinked="1"/>
        <c:majorTickMark val="none"/>
        <c:minorTickMark val="none"/>
        <c:tickLblPos val="none"/>
        <c:crossAx val="161362304"/>
        <c:crosses val="autoZero"/>
        <c:auto val="1"/>
        <c:lblOffset val="100"/>
        <c:baseTimeUnit val="years"/>
      </c:dateAx>
      <c:valAx>
        <c:axId val="1613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25" zoomScale="75" zoomScaleNormal="7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三股町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25968</v>
      </c>
      <c r="AM8" s="47"/>
      <c r="AN8" s="47"/>
      <c r="AO8" s="47"/>
      <c r="AP8" s="47"/>
      <c r="AQ8" s="47"/>
      <c r="AR8" s="47"/>
      <c r="AS8" s="47"/>
      <c r="AT8" s="43">
        <f>データ!S6</f>
        <v>110.02</v>
      </c>
      <c r="AU8" s="43"/>
      <c r="AV8" s="43"/>
      <c r="AW8" s="43"/>
      <c r="AX8" s="43"/>
      <c r="AY8" s="43"/>
      <c r="AZ8" s="43"/>
      <c r="BA8" s="43"/>
      <c r="BB8" s="43">
        <f>データ!T6</f>
        <v>236.03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6.18</v>
      </c>
      <c r="Q10" s="43"/>
      <c r="R10" s="43"/>
      <c r="S10" s="43"/>
      <c r="T10" s="43"/>
      <c r="U10" s="43"/>
      <c r="V10" s="43"/>
      <c r="W10" s="43">
        <f>データ!P6</f>
        <v>84</v>
      </c>
      <c r="X10" s="43"/>
      <c r="Y10" s="43"/>
      <c r="Z10" s="43"/>
      <c r="AA10" s="43"/>
      <c r="AB10" s="43"/>
      <c r="AC10" s="43"/>
      <c r="AD10" s="47">
        <f>データ!Q6</f>
        <v>3245</v>
      </c>
      <c r="AE10" s="47"/>
      <c r="AF10" s="47"/>
      <c r="AG10" s="47"/>
      <c r="AH10" s="47"/>
      <c r="AI10" s="47"/>
      <c r="AJ10" s="47"/>
      <c r="AK10" s="2"/>
      <c r="AL10" s="47">
        <f>データ!U6</f>
        <v>1603</v>
      </c>
      <c r="AM10" s="47"/>
      <c r="AN10" s="47"/>
      <c r="AO10" s="47"/>
      <c r="AP10" s="47"/>
      <c r="AQ10" s="47"/>
      <c r="AR10" s="47"/>
      <c r="AS10" s="47"/>
      <c r="AT10" s="43">
        <f>データ!V6</f>
        <v>0.95</v>
      </c>
      <c r="AU10" s="43"/>
      <c r="AV10" s="43"/>
      <c r="AW10" s="43"/>
      <c r="AX10" s="43"/>
      <c r="AY10" s="43"/>
      <c r="AZ10" s="43"/>
      <c r="BA10" s="43"/>
      <c r="BB10" s="43">
        <f>データ!W6</f>
        <v>1687.37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453412</v>
      </c>
      <c r="D6" s="31">
        <f t="shared" si="3"/>
        <v>47</v>
      </c>
      <c r="E6" s="31">
        <f t="shared" si="3"/>
        <v>17</v>
      </c>
      <c r="F6" s="31">
        <f t="shared" si="3"/>
        <v>5</v>
      </c>
      <c r="G6" s="31">
        <f t="shared" si="3"/>
        <v>0</v>
      </c>
      <c r="H6" s="31" t="str">
        <f t="shared" si="3"/>
        <v>宮崎県　三股町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6.18</v>
      </c>
      <c r="P6" s="32">
        <f t="shared" si="3"/>
        <v>84</v>
      </c>
      <c r="Q6" s="32">
        <f t="shared" si="3"/>
        <v>3245</v>
      </c>
      <c r="R6" s="32">
        <f t="shared" si="3"/>
        <v>25968</v>
      </c>
      <c r="S6" s="32">
        <f t="shared" si="3"/>
        <v>110.02</v>
      </c>
      <c r="T6" s="32">
        <f t="shared" si="3"/>
        <v>236.03</v>
      </c>
      <c r="U6" s="32">
        <f t="shared" si="3"/>
        <v>1603</v>
      </c>
      <c r="V6" s="32">
        <f t="shared" si="3"/>
        <v>0.95</v>
      </c>
      <c r="W6" s="32">
        <f t="shared" si="3"/>
        <v>1687.37</v>
      </c>
      <c r="X6" s="33">
        <f>IF(X7="",NA(),X7)</f>
        <v>72.02</v>
      </c>
      <c r="Y6" s="33">
        <f t="shared" ref="Y6:AG6" si="4">IF(Y7="",NA(),Y7)</f>
        <v>65.19</v>
      </c>
      <c r="Z6" s="33">
        <f t="shared" si="4"/>
        <v>61.9</v>
      </c>
      <c r="AA6" s="33">
        <f t="shared" si="4"/>
        <v>63.5</v>
      </c>
      <c r="AB6" s="33">
        <f t="shared" si="4"/>
        <v>80.290000000000006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31.79</v>
      </c>
      <c r="BF6" s="33">
        <f t="shared" ref="BF6:BN6" si="7">IF(BF7="",NA(),BF7)</f>
        <v>29.26</v>
      </c>
      <c r="BG6" s="33">
        <f t="shared" si="7"/>
        <v>27.22</v>
      </c>
      <c r="BH6" s="33">
        <f t="shared" si="7"/>
        <v>24.7</v>
      </c>
      <c r="BI6" s="33">
        <f t="shared" si="7"/>
        <v>22.24</v>
      </c>
      <c r="BJ6" s="33">
        <f t="shared" si="7"/>
        <v>1267.26</v>
      </c>
      <c r="BK6" s="33">
        <f t="shared" si="7"/>
        <v>1239.2</v>
      </c>
      <c r="BL6" s="33">
        <f t="shared" si="7"/>
        <v>1197.82</v>
      </c>
      <c r="BM6" s="33">
        <f t="shared" si="7"/>
        <v>1126.77</v>
      </c>
      <c r="BN6" s="33">
        <f t="shared" si="7"/>
        <v>1044.8</v>
      </c>
      <c r="BO6" s="32" t="str">
        <f>IF(BO7="","",IF(BO7="-","【-】","【"&amp;SUBSTITUTE(TEXT(BO7,"#,##0.00"),"-","△")&amp;"】"))</f>
        <v>【992.47】</v>
      </c>
      <c r="BP6" s="33">
        <f>IF(BP7="",NA(),BP7)</f>
        <v>52.28</v>
      </c>
      <c r="BQ6" s="33">
        <f t="shared" ref="BQ6:BY6" si="8">IF(BQ7="",NA(),BQ7)</f>
        <v>47</v>
      </c>
      <c r="BR6" s="33">
        <f t="shared" si="8"/>
        <v>43.66</v>
      </c>
      <c r="BS6" s="33">
        <f t="shared" si="8"/>
        <v>44.1</v>
      </c>
      <c r="BT6" s="33">
        <f t="shared" si="8"/>
        <v>54.95</v>
      </c>
      <c r="BU6" s="33">
        <f t="shared" si="8"/>
        <v>53.42</v>
      </c>
      <c r="BV6" s="33">
        <f t="shared" si="8"/>
        <v>51.56</v>
      </c>
      <c r="BW6" s="33">
        <f t="shared" si="8"/>
        <v>51.03</v>
      </c>
      <c r="BX6" s="33">
        <f t="shared" si="8"/>
        <v>50.9</v>
      </c>
      <c r="BY6" s="33">
        <f t="shared" si="8"/>
        <v>50.82</v>
      </c>
      <c r="BZ6" s="32" t="str">
        <f>IF(BZ7="","",IF(BZ7="-","【-】","【"&amp;SUBSTITUTE(TEXT(BZ7,"#,##0.00"),"-","△")&amp;"】"))</f>
        <v>【51.49】</v>
      </c>
      <c r="CA6" s="33">
        <f>IF(CA7="",NA(),CA7)</f>
        <v>333.15</v>
      </c>
      <c r="CB6" s="33">
        <f t="shared" ref="CB6:CJ6" si="9">IF(CB7="",NA(),CB7)</f>
        <v>366.38</v>
      </c>
      <c r="CC6" s="33">
        <f t="shared" si="9"/>
        <v>390.77</v>
      </c>
      <c r="CD6" s="33">
        <f t="shared" si="9"/>
        <v>388.52</v>
      </c>
      <c r="CE6" s="33">
        <f t="shared" si="9"/>
        <v>320.74</v>
      </c>
      <c r="CF6" s="33">
        <f t="shared" si="9"/>
        <v>269.12</v>
      </c>
      <c r="CG6" s="33">
        <f t="shared" si="9"/>
        <v>283.26</v>
      </c>
      <c r="CH6" s="33">
        <f t="shared" si="9"/>
        <v>289.60000000000002</v>
      </c>
      <c r="CI6" s="33">
        <f t="shared" si="9"/>
        <v>293.27</v>
      </c>
      <c r="CJ6" s="33">
        <f t="shared" si="9"/>
        <v>300.52</v>
      </c>
      <c r="CK6" s="32" t="str">
        <f>IF(CK7="","",IF(CK7="-","【-】","【"&amp;SUBSTITUTE(TEXT(CK7,"#,##0.00"),"-","△")&amp;"】"))</f>
        <v>【295.10】</v>
      </c>
      <c r="CL6" s="32">
        <f>IF(CL7="",NA(),CL7)</f>
        <v>0</v>
      </c>
      <c r="CM6" s="32">
        <f t="shared" ref="CM6:CU6" si="10">IF(CM7="",NA(),CM7)</f>
        <v>0</v>
      </c>
      <c r="CN6" s="33">
        <f t="shared" si="10"/>
        <v>57.69</v>
      </c>
      <c r="CO6" s="33">
        <f t="shared" si="10"/>
        <v>58.6</v>
      </c>
      <c r="CP6" s="33">
        <f t="shared" si="10"/>
        <v>58.45</v>
      </c>
      <c r="CQ6" s="33">
        <f t="shared" si="10"/>
        <v>54.23</v>
      </c>
      <c r="CR6" s="33">
        <f t="shared" si="10"/>
        <v>55.2</v>
      </c>
      <c r="CS6" s="33">
        <f t="shared" si="10"/>
        <v>54.74</v>
      </c>
      <c r="CT6" s="33">
        <f t="shared" si="10"/>
        <v>53.78</v>
      </c>
      <c r="CU6" s="33">
        <f t="shared" si="10"/>
        <v>53.24</v>
      </c>
      <c r="CV6" s="32" t="str">
        <f>IF(CV7="","",IF(CV7="-","【-】","【"&amp;SUBSTITUTE(TEXT(CV7,"#,##0.00"),"-","△")&amp;"】"))</f>
        <v>【53.32】</v>
      </c>
      <c r="CW6" s="33">
        <f>IF(CW7="",NA(),CW7)</f>
        <v>82.54</v>
      </c>
      <c r="CX6" s="33">
        <f t="shared" ref="CX6:DF6" si="11">IF(CX7="",NA(),CX7)</f>
        <v>84.01</v>
      </c>
      <c r="CY6" s="33">
        <f t="shared" si="11"/>
        <v>85.74</v>
      </c>
      <c r="CZ6" s="33">
        <f t="shared" si="11"/>
        <v>85.44</v>
      </c>
      <c r="DA6" s="33">
        <f t="shared" si="11"/>
        <v>86.71</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453412</v>
      </c>
      <c r="D7" s="35">
        <v>47</v>
      </c>
      <c r="E7" s="35">
        <v>17</v>
      </c>
      <c r="F7" s="35">
        <v>5</v>
      </c>
      <c r="G7" s="35">
        <v>0</v>
      </c>
      <c r="H7" s="35" t="s">
        <v>96</v>
      </c>
      <c r="I7" s="35" t="s">
        <v>97</v>
      </c>
      <c r="J7" s="35" t="s">
        <v>98</v>
      </c>
      <c r="K7" s="35" t="s">
        <v>99</v>
      </c>
      <c r="L7" s="35" t="s">
        <v>100</v>
      </c>
      <c r="M7" s="36" t="s">
        <v>101</v>
      </c>
      <c r="N7" s="36" t="s">
        <v>102</v>
      </c>
      <c r="O7" s="36">
        <v>6.18</v>
      </c>
      <c r="P7" s="36">
        <v>84</v>
      </c>
      <c r="Q7" s="36">
        <v>3245</v>
      </c>
      <c r="R7" s="36">
        <v>25968</v>
      </c>
      <c r="S7" s="36">
        <v>110.02</v>
      </c>
      <c r="T7" s="36">
        <v>236.03</v>
      </c>
      <c r="U7" s="36">
        <v>1603</v>
      </c>
      <c r="V7" s="36">
        <v>0.95</v>
      </c>
      <c r="W7" s="36">
        <v>1687.37</v>
      </c>
      <c r="X7" s="36">
        <v>72.02</v>
      </c>
      <c r="Y7" s="36">
        <v>65.19</v>
      </c>
      <c r="Z7" s="36">
        <v>61.9</v>
      </c>
      <c r="AA7" s="36">
        <v>63.5</v>
      </c>
      <c r="AB7" s="36">
        <v>80.290000000000006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31.79</v>
      </c>
      <c r="BF7" s="36">
        <v>29.26</v>
      </c>
      <c r="BG7" s="36">
        <v>27.22</v>
      </c>
      <c r="BH7" s="36">
        <v>24.7</v>
      </c>
      <c r="BI7" s="36">
        <v>22.24</v>
      </c>
      <c r="BJ7" s="36">
        <v>1267.26</v>
      </c>
      <c r="BK7" s="36">
        <v>1239.2</v>
      </c>
      <c r="BL7" s="36">
        <v>1197.82</v>
      </c>
      <c r="BM7" s="36">
        <v>1126.77</v>
      </c>
      <c r="BN7" s="36">
        <v>1044.8</v>
      </c>
      <c r="BO7" s="36">
        <v>992.47</v>
      </c>
      <c r="BP7" s="36">
        <v>52.28</v>
      </c>
      <c r="BQ7" s="36">
        <v>47</v>
      </c>
      <c r="BR7" s="36">
        <v>43.66</v>
      </c>
      <c r="BS7" s="36">
        <v>44.1</v>
      </c>
      <c r="BT7" s="36">
        <v>54.95</v>
      </c>
      <c r="BU7" s="36">
        <v>53.42</v>
      </c>
      <c r="BV7" s="36">
        <v>51.56</v>
      </c>
      <c r="BW7" s="36">
        <v>51.03</v>
      </c>
      <c r="BX7" s="36">
        <v>50.9</v>
      </c>
      <c r="BY7" s="36">
        <v>50.82</v>
      </c>
      <c r="BZ7" s="36">
        <v>51.49</v>
      </c>
      <c r="CA7" s="36">
        <v>333.15</v>
      </c>
      <c r="CB7" s="36">
        <v>366.38</v>
      </c>
      <c r="CC7" s="36">
        <v>390.77</v>
      </c>
      <c r="CD7" s="36">
        <v>388.52</v>
      </c>
      <c r="CE7" s="36">
        <v>320.74</v>
      </c>
      <c r="CF7" s="36">
        <v>269.12</v>
      </c>
      <c r="CG7" s="36">
        <v>283.26</v>
      </c>
      <c r="CH7" s="36">
        <v>289.60000000000002</v>
      </c>
      <c r="CI7" s="36">
        <v>293.27</v>
      </c>
      <c r="CJ7" s="36">
        <v>300.52</v>
      </c>
      <c r="CK7" s="36">
        <v>295.10000000000002</v>
      </c>
      <c r="CL7" s="36">
        <v>0</v>
      </c>
      <c r="CM7" s="36">
        <v>0</v>
      </c>
      <c r="CN7" s="36">
        <v>57.69</v>
      </c>
      <c r="CO7" s="36">
        <v>58.6</v>
      </c>
      <c r="CP7" s="36">
        <v>58.45</v>
      </c>
      <c r="CQ7" s="36">
        <v>54.23</v>
      </c>
      <c r="CR7" s="36">
        <v>55.2</v>
      </c>
      <c r="CS7" s="36">
        <v>54.74</v>
      </c>
      <c r="CT7" s="36">
        <v>53.78</v>
      </c>
      <c r="CU7" s="36">
        <v>53.24</v>
      </c>
      <c r="CV7" s="36">
        <v>53.32</v>
      </c>
      <c r="CW7" s="36">
        <v>82.54</v>
      </c>
      <c r="CX7" s="36">
        <v>84.01</v>
      </c>
      <c r="CY7" s="36">
        <v>85.74</v>
      </c>
      <c r="CZ7" s="36">
        <v>85.44</v>
      </c>
      <c r="DA7" s="36">
        <v>86.71</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2016-02-26T02:39:02Z</cp:lastPrinted>
  <dcterms:created xsi:type="dcterms:W3CDTF">2016-02-03T09:19:02Z</dcterms:created>
  <dcterms:modified xsi:type="dcterms:W3CDTF">2016-02-26T02:39:04Z</dcterms:modified>
</cp:coreProperties>
</file>