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<sst xmlns="http://schemas.openxmlformats.org/spreadsheetml/2006/main" count="221" uniqueCount="111">
  <si>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</si>
  <si>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</si>
  <si>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</si>
  <si>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</si>
  <si>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</si>
  <si>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</si>
  <si>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</si>
  <si>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</si>
  <si>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</si>
  <si>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</si>
  <si>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</si>
  <si>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</si>
  <si>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</si>
  <si>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</si>
  <si>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</si>
  <si>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</si>
  <si>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</si>
  <si>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</si>
  <si>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</si>
  <si>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</si>
  <si>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</si>
  <si>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</si>
  <si>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</si>
  <si>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</si>
  <si>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</si>
  <si>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</si>
  <si>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</si>
  <si>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</si>
  <si>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</si>
  <si>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</si>
  <si>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</si>
  <si>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</si>
  <si>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</si>
  <si>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</si>
  <si>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</si>
  <si>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</si>
  <si>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</si>
  <si>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</si>
  <si>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</si>
  <si>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</si>
  <si>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</si>
  <si>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</si>
  <si>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</si>
  <si>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</si>
  <si>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</si>
  <si>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</si>
  <si>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</si>
  <si>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</si>
  <si>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</si>
  <si>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</si>
  <si>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</si>
  <si>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</si>
  <si>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</si>
  <si>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</si>
  <si>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</si>
  <si>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</si>
  <si>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</si>
  <si>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</si>
  <si>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</si>
  <si>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</si>
  <si>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</si>
  <si>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</si>
  <si>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</si>
  <si>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</si>
  <si>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</si>
  <si>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</si>
  <si>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</si>
  <si>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</si>
  <si>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</si>
  <si>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</si>
  <si>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</si>
  <si>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</si>
  <si>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</si>
  <si>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</si>
  <si>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</si>
  <si>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</si>
  <si>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</si>
  <si>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</si>
  <si>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</si>
  <si>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</si>
  <si>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</si>
  <si>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</si>
  <si>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</si>
  <si>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</si>
  <si>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</si>
  <si>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</si>
  <si>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</si>
  <si>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</si>
  <si>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</si>
  <si>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</si>
  <si>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</si>
  <si>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</si>
  <si>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</si>
  <si>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</si>
  <si>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</si>
  <si>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</si>
  <si>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</si>
  <si>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</si>
  <si>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</si>
  <si>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</si>
  <si>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</si>
  <si>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</si>
  <si>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</si>
  <si>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</si>
  <si>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</si>
  <si>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</si>
  <si>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</si>
  <si>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</si>
  <si>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当該事業経営については、経営の健全性が確保されてるとはいえない状況である。
　したがって、引続き加入促進による収益的収支比率の向上を図り、100％以上となるように努めていく必要がある。
　併せて老朽化対策を計画的に実施し、より健全な運営を行っていきたい。</t>
    <rPh sb="1" eb="3">
      <t>トウガイ</t>
    </rPh>
    <rPh sb="3" eb="5">
      <t>ジギョウ</t>
    </rPh>
    <rPh sb="5" eb="7">
      <t>ケイエイ</t>
    </rPh>
    <rPh sb="13" eb="15">
      <t>ケイエイ</t>
    </rPh>
    <rPh sb="16" eb="19">
      <t>ケンゼンセイ</t>
    </rPh>
    <rPh sb="20" eb="22">
      <t>カクホ</t>
    </rPh>
    <rPh sb="32" eb="34">
      <t>ジョウキョウ</t>
    </rPh>
    <rPh sb="74" eb="76">
      <t>イジョウ</t>
    </rPh>
    <rPh sb="82" eb="83">
      <t>ツト</t>
    </rPh>
    <rPh sb="87" eb="89">
      <t>ヒツヨウ</t>
    </rPh>
    <rPh sb="120" eb="121">
      <t>オコナ</t>
    </rPh>
    <phoneticPr fontId="4"/>
  </si>
  <si>
    <t>　本町における農業集落排水事業は、公営企業法の適用をしていないことから、有形固定資産減価償却率・管渠老朽率は「該当数値なし」と表記されている。　　　　　　　　　　　　　　　　　　　　　　　
　当該事業は、平成７年７月に供用を開始してから２０年が経過しており、施設等の老朽化対策を行う必要があることから、平成２４年度に策定した「最適整備構想」に基づき、計画的に更新を図る必要がある。</t>
    <phoneticPr fontId="4"/>
  </si>
  <si>
    <t xml:space="preserve">　【収益的収支比率】については、年々、農業集落排水事業加入率の増加により収益的収支比率の向上が図られているが、未だに使用料等の事業収入だけでは維持管理費等を賄えない状況であるため、今後も加入率増加に努めて事業収入の向上を図る必要がある。
　【経費回収率】については、類似団体平均値及び全国平均値より回収率は高いが、１００％を下回っているため、一層の経費削減と加入率促進に努め経営の健全性を確保する必要がある。
　【汚水処理原価】についても前述同様、更なる経費の削減に努めていく必要がある。
　【企業債残高対事業規模比率】については、平成４年から平成７年に借入れた地方債残高であり、一般会計からの繰入金を財源として償還している。また、施設更新については、平成２４年度機能診断調査結果を踏まえ、平成２５年度に策定した最適化構想計画に従い、施設の延命と機能強化を図る目的で平成２７年度は嫌気槽コンクリート防食工事等を実施しており、国県補助金等を活用して施設整備に努めている。
　【施設利用率】については、類似団体と比較しても効率的に運用している。
　【水洗化率】については、水質保全の観点及び使用料収入の確保を図るため、より一層の水洗化率向上に取り組む必要がある。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</si>
</sst>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215168"/>
        <c:axId val="180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4215168"/>
        <c:axId val="180910336"/>
      </c:lineChart>
      <c:dateAx>
        <c:axId val="94215168"/>
        <c:scaling>
          <c:orientation val="minMax"/>
        </c:scaling>
        <c:delete val="1"/>
        <c:axPos val="b"/>
        <c:numFmt formatCode="ge" sourceLinked="1"/>
        <c:majorTickMark val="none"/>
        <c:minorTickMark val="none"/>
        <c:tickLblPos val="none"/>
        <c:crossAx val="180910336"/>
        <c:crosses val="autoZero"/>
        <c:auto val="1"/>
        <c:lblOffset val="100"/>
        <c:baseTimeUnit val="years"/>
      </c:dateAx>
      <c:valAx>
        <c:axId val="180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5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54.63</c:v>
                </c:pt>
                <c:pt idx="1">
                  <c:v>55.12</c:v>
                </c:pt>
                <c:pt idx="2">
                  <c:v>56.59</c:v>
                </c:pt>
                <c:pt idx="3">
                  <c:v>56.1</c:v>
                </c:pt>
                <c:pt idx="4">
                  <c:v>56.1</c:v>
                </c:pt>
              </c:numCache>
            </c:numRef>
          </c:val>
        </c:ser>
        <c:dLbls>
          <c:showLegendKey val="0"/>
          <c:showVal val="0"/>
          <c:showCatName val="0"/>
          <c:showSerName val="0"/>
          <c:showPercent val="0"/>
          <c:showBubbleSize val="0"/>
        </c:dLbls>
        <c:gapWidth val="150"/>
        <c:axId val="112636288"/>
        <c:axId val="112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2636288"/>
        <c:axId val="112638208"/>
      </c:lineChart>
      <c:dateAx>
        <c:axId val="112636288"/>
        <c:scaling>
          <c:orientation val="minMax"/>
        </c:scaling>
        <c:delete val="1"/>
        <c:axPos val="b"/>
        <c:numFmt formatCode="ge" sourceLinked="1"/>
        <c:majorTickMark val="none"/>
        <c:minorTickMark val="none"/>
        <c:tickLblPos val="none"/>
        <c:crossAx val="112638208"/>
        <c:crosses val="autoZero"/>
        <c:auto val="1"/>
        <c:lblOffset val="100"/>
        <c:baseTimeUnit val="years"/>
      </c:dateAx>
      <c:valAx>
        <c:axId val="112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77.92</c:v>
                </c:pt>
                <c:pt idx="1">
                  <c:v>76.52</c:v>
                </c:pt>
                <c:pt idx="2">
                  <c:v>76.33</c:v>
                </c:pt>
                <c:pt idx="3">
                  <c:v>78.52</c:v>
                </c:pt>
                <c:pt idx="4">
                  <c:v>63.8</c:v>
                </c:pt>
              </c:numCache>
            </c:numRef>
          </c:val>
        </c:ser>
        <c:dLbls>
          <c:showLegendKey val="0"/>
          <c:showVal val="0"/>
          <c:showCatName val="0"/>
          <c:showSerName val="0"/>
          <c:showPercent val="0"/>
          <c:showBubbleSize val="0"/>
        </c:dLbls>
        <c:gapWidth val="150"/>
        <c:axId val="123744256"/>
        <c:axId val="123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23744256"/>
        <c:axId val="123746176"/>
      </c:lineChart>
      <c:dateAx>
        <c:axId val="123744256"/>
        <c:scaling>
          <c:orientation val="minMax"/>
        </c:scaling>
        <c:delete val="1"/>
        <c:axPos val="b"/>
        <c:numFmt formatCode="ge" sourceLinked="1"/>
        <c:majorTickMark val="none"/>
        <c:minorTickMark val="none"/>
        <c:tickLblPos val="none"/>
        <c:crossAx val="123746176"/>
        <c:crosses val="autoZero"/>
        <c:auto val="1"/>
        <c:lblOffset val="100"/>
        <c:baseTimeUnit val="years"/>
      </c:dateAx>
      <c:valAx>
        <c:axId val="123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94.2</c:v>
                </c:pt>
                <c:pt idx="1">
                  <c:v>93.73</c:v>
                </c:pt>
                <c:pt idx="2">
                  <c:v>93.82</c:v>
                </c:pt>
                <c:pt idx="3">
                  <c:v>95.3</c:v>
                </c:pt>
                <c:pt idx="4">
                  <c:v>99.83</c:v>
                </c:pt>
              </c:numCache>
            </c:numRef>
          </c:val>
        </c:ser>
        <c:dLbls>
          <c:showLegendKey val="0"/>
          <c:showVal val="0"/>
          <c:showCatName val="0"/>
          <c:showSerName val="0"/>
          <c:showPercent val="0"/>
          <c:showBubbleSize val="0"/>
        </c:dLbls>
        <c:gapWidth val="150"/>
        <c:axId val="111693184"/>
        <c:axId val="1116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93184"/>
        <c:axId val="111695360"/>
      </c:lineChart>
      <c:dateAx>
        <c:axId val="111693184"/>
        <c:scaling>
          <c:orientation val="minMax"/>
        </c:scaling>
        <c:delete val="1"/>
        <c:axPos val="b"/>
        <c:numFmt formatCode="ge" sourceLinked="1"/>
        <c:majorTickMark val="none"/>
        <c:minorTickMark val="none"/>
        <c:tickLblPos val="none"/>
        <c:crossAx val="111695360"/>
        <c:crosses val="autoZero"/>
        <c:auto val="1"/>
        <c:lblOffset val="100"/>
        <c:baseTimeUnit val="years"/>
      </c:dateAx>
      <c:valAx>
        <c:axId val="1116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21472"/>
        <c:axId val="1117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21472"/>
        <c:axId val="111735936"/>
      </c:lineChart>
      <c:dateAx>
        <c:axId val="111721472"/>
        <c:scaling>
          <c:orientation val="minMax"/>
        </c:scaling>
        <c:delete val="1"/>
        <c:axPos val="b"/>
        <c:numFmt formatCode="ge" sourceLinked="1"/>
        <c:majorTickMark val="none"/>
        <c:minorTickMark val="none"/>
        <c:tickLblPos val="none"/>
        <c:crossAx val="111735936"/>
        <c:crosses val="autoZero"/>
        <c:auto val="1"/>
        <c:lblOffset val="100"/>
        <c:baseTimeUnit val="years"/>
      </c:dateAx>
      <c:valAx>
        <c:axId val="1117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51552"/>
        <c:axId val="111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51552"/>
        <c:axId val="111753472"/>
      </c:lineChart>
      <c:dateAx>
        <c:axId val="111751552"/>
        <c:scaling>
          <c:orientation val="minMax"/>
        </c:scaling>
        <c:delete val="1"/>
        <c:axPos val="b"/>
        <c:numFmt formatCode="ge" sourceLinked="1"/>
        <c:majorTickMark val="none"/>
        <c:minorTickMark val="none"/>
        <c:tickLblPos val="none"/>
        <c:crossAx val="111753472"/>
        <c:crosses val="autoZero"/>
        <c:auto val="1"/>
        <c:lblOffset val="100"/>
        <c:baseTimeUnit val="years"/>
      </c:dateAx>
      <c:valAx>
        <c:axId val="111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84704"/>
        <c:axId val="1117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84704"/>
        <c:axId val="111786624"/>
      </c:lineChart>
      <c:dateAx>
        <c:axId val="111784704"/>
        <c:scaling>
          <c:orientation val="minMax"/>
        </c:scaling>
        <c:delete val="1"/>
        <c:axPos val="b"/>
        <c:numFmt formatCode="ge" sourceLinked="1"/>
        <c:majorTickMark val="none"/>
        <c:minorTickMark val="none"/>
        <c:tickLblPos val="none"/>
        <c:crossAx val="111786624"/>
        <c:crosses val="autoZero"/>
        <c:auto val="1"/>
        <c:lblOffset val="100"/>
        <c:baseTimeUnit val="years"/>
      </c:dateAx>
      <c:valAx>
        <c:axId val="1117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05408"/>
        <c:axId val="1119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05408"/>
        <c:axId val="111915776"/>
      </c:lineChart>
      <c:dateAx>
        <c:axId val="111905408"/>
        <c:scaling>
          <c:orientation val="minMax"/>
        </c:scaling>
        <c:delete val="1"/>
        <c:axPos val="b"/>
        <c:numFmt formatCode="ge" sourceLinked="1"/>
        <c:majorTickMark val="none"/>
        <c:minorTickMark val="none"/>
        <c:tickLblPos val="none"/>
        <c:crossAx val="111915776"/>
        <c:crosses val="autoZero"/>
        <c:auto val="1"/>
        <c:lblOffset val="100"/>
        <c:baseTimeUnit val="years"/>
      </c:dateAx>
      <c:valAx>
        <c:axId val="1119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172.61</c:v>
                </c:pt>
                <c:pt idx="1">
                  <c:v>363.6</c:v>
                </c:pt>
                <c:pt idx="2">
                  <c:v>135.86000000000001</c:v>
                </c:pt>
                <c:pt idx="3">
                  <c:v>249.67</c:v>
                </c:pt>
                <c:pt idx="4" formatCode="#,##0.00;&quot;△&quot;#,##0.00">
                  <c:v>0</c:v>
                </c:pt>
              </c:numCache>
            </c:numRef>
          </c:val>
        </c:ser>
        <c:dLbls>
          <c:showLegendKey val="0"/>
          <c:showVal val="0"/>
          <c:showCatName val="0"/>
          <c:showSerName val="0"/>
          <c:showPercent val="0"/>
          <c:showBubbleSize val="0"/>
        </c:dLbls>
        <c:gapWidth val="150"/>
        <c:axId val="123558144"/>
        <c:axId val="1235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3558144"/>
        <c:axId val="123568512"/>
      </c:lineChart>
      <c:dateAx>
        <c:axId val="123558144"/>
        <c:scaling>
          <c:orientation val="minMax"/>
        </c:scaling>
        <c:delete val="1"/>
        <c:axPos val="b"/>
        <c:numFmt formatCode="ge" sourceLinked="1"/>
        <c:majorTickMark val="none"/>
        <c:minorTickMark val="none"/>
        <c:tickLblPos val="none"/>
        <c:crossAx val="123568512"/>
        <c:crosses val="autoZero"/>
        <c:auto val="1"/>
        <c:lblOffset val="100"/>
        <c:baseTimeUnit val="years"/>
      </c:dateAx>
      <c:valAx>
        <c:axId val="1235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79.94</c:v>
                </c:pt>
                <c:pt idx="1">
                  <c:v>79.569999999999993</c:v>
                </c:pt>
                <c:pt idx="2">
                  <c:v>79.28</c:v>
                </c:pt>
                <c:pt idx="3">
                  <c:v>55.24</c:v>
                </c:pt>
                <c:pt idx="4">
                  <c:v>72.48</c:v>
                </c:pt>
              </c:numCache>
            </c:numRef>
          </c:val>
        </c:ser>
        <c:dLbls>
          <c:showLegendKey val="0"/>
          <c:showVal val="0"/>
          <c:showCatName val="0"/>
          <c:showSerName val="0"/>
          <c:showPercent val="0"/>
          <c:showBubbleSize val="0"/>
        </c:dLbls>
        <c:gapWidth val="150"/>
        <c:axId val="123586432"/>
        <c:axId val="1235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3586432"/>
        <c:axId val="123592704"/>
      </c:lineChart>
      <c:dateAx>
        <c:axId val="123586432"/>
        <c:scaling>
          <c:orientation val="minMax"/>
        </c:scaling>
        <c:delete val="1"/>
        <c:axPos val="b"/>
        <c:numFmt formatCode="ge" sourceLinked="1"/>
        <c:majorTickMark val="none"/>
        <c:minorTickMark val="none"/>
        <c:tickLblPos val="none"/>
        <c:crossAx val="123592704"/>
        <c:crosses val="autoZero"/>
        <c:auto val="1"/>
        <c:lblOffset val="100"/>
        <c:baseTimeUnit val="years"/>
      </c:dateAx>
      <c:valAx>
        <c:axId val="1235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150.01</c:v>
                </c:pt>
                <c:pt idx="1">
                  <c:v>150.01</c:v>
                </c:pt>
                <c:pt idx="2">
                  <c:v>149.99</c:v>
                </c:pt>
                <c:pt idx="3">
                  <c:v>221.64</c:v>
                </c:pt>
                <c:pt idx="4">
                  <c:v>173.55</c:v>
                </c:pt>
              </c:numCache>
            </c:numRef>
          </c:val>
        </c:ser>
        <c:dLbls>
          <c:showLegendKey val="0"/>
          <c:showVal val="0"/>
          <c:showCatName val="0"/>
          <c:showSerName val="0"/>
          <c:showPercent val="0"/>
          <c:showBubbleSize val="0"/>
        </c:dLbls>
        <c:gapWidth val="150"/>
        <c:axId val="112608000"/>
        <c:axId val="1126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2608000"/>
        <c:axId val="112609920"/>
      </c:lineChart>
      <c:dateAx>
        <c:axId val="112608000"/>
        <c:scaling>
          <c:orientation val="minMax"/>
        </c:scaling>
        <c:delete val="1"/>
        <c:axPos val="b"/>
        <c:numFmt formatCode="ge" sourceLinked="1"/>
        <c:majorTickMark val="none"/>
        <c:minorTickMark val="none"/>
        <c:tickLblPos val="none"/>
        <c:crossAx val="112609920"/>
        <c:crosses val="autoZero"/>
        <c:auto val="1"/>
        <c:lblOffset val="100"/>
        <c:baseTimeUnit val="years"/>
      </c:dateAx>
      <c:valAx>
        <c:axId val="1126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I6" zoomScale="70" zoomScaleNormal="70" workbookViewId="0">
      <selection activeCell="BK30" sqref="BK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宮崎県　高原町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10025</v>
      </c>
      <c r="AM8" s="64"/>
      <c r="AN8" s="64"/>
      <c r="AO8" s="64"/>
      <c r="AP8" s="64"/>
      <c r="AQ8" s="64"/>
      <c r="AR8" s="64"/>
      <c r="AS8" s="64"/>
      <c r="AT8" s="63">
        <f>データ!S6</f>
        <v>85.39</v>
      </c>
      <c r="AU8" s="63"/>
      <c r="AV8" s="63"/>
      <c r="AW8" s="63"/>
      <c r="AX8" s="63"/>
      <c r="AY8" s="63"/>
      <c r="AZ8" s="63"/>
      <c r="BA8" s="63"/>
      <c r="BB8" s="63">
        <f>データ!T6</f>
        <v>117.4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7.48</v>
      </c>
      <c r="Q10" s="63"/>
      <c r="R10" s="63"/>
      <c r="S10" s="63"/>
      <c r="T10" s="63"/>
      <c r="U10" s="63"/>
      <c r="V10" s="63"/>
      <c r="W10" s="63">
        <f>データ!P6</f>
        <v>100</v>
      </c>
      <c r="X10" s="63"/>
      <c r="Y10" s="63"/>
      <c r="Z10" s="63"/>
      <c r="AA10" s="63"/>
      <c r="AB10" s="63"/>
      <c r="AC10" s="63"/>
      <c r="AD10" s="64">
        <f>データ!Q6</f>
        <v>2600</v>
      </c>
      <c r="AE10" s="64"/>
      <c r="AF10" s="64"/>
      <c r="AG10" s="64"/>
      <c r="AH10" s="64"/>
      <c r="AI10" s="64"/>
      <c r="AJ10" s="64"/>
      <c r="AK10" s="2"/>
      <c r="AL10" s="64">
        <f>データ!U6</f>
        <v>743</v>
      </c>
      <c r="AM10" s="64"/>
      <c r="AN10" s="64"/>
      <c r="AO10" s="64"/>
      <c r="AP10" s="64"/>
      <c r="AQ10" s="64"/>
      <c r="AR10" s="64"/>
      <c r="AS10" s="64"/>
      <c r="AT10" s="63">
        <f>データ!V6</f>
        <v>0.82</v>
      </c>
      <c r="AU10" s="63"/>
      <c r="AV10" s="63"/>
      <c r="AW10" s="63"/>
      <c r="AX10" s="63"/>
      <c r="AY10" s="63"/>
      <c r="AZ10" s="63"/>
      <c r="BA10" s="63"/>
      <c r="BB10" s="63">
        <f>データ!W6</f>
        <v>906.1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453617</v>
      </c>
      <c r="D6" s="31">
        <f t="shared" si="3"/>
        <v>47</v>
      </c>
      <c r="E6" s="31">
        <f t="shared" si="3"/>
        <v>17</v>
      </c>
      <c r="F6" s="31">
        <f t="shared" si="3"/>
        <v>5</v>
      </c>
      <c r="G6" s="31">
        <f t="shared" si="3"/>
        <v>0</v>
      </c>
      <c r="H6" s="31" t="str">
        <f t="shared" si="3"/>
        <v>宮崎県　高原町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7.48</v>
      </c>
      <c r="P6" s="32">
        <f t="shared" si="3"/>
        <v>100</v>
      </c>
      <c r="Q6" s="32">
        <f t="shared" si="3"/>
        <v>2600</v>
      </c>
      <c r="R6" s="32">
        <f t="shared" si="3"/>
        <v>10025</v>
      </c>
      <c r="S6" s="32">
        <f t="shared" si="3"/>
        <v>85.39</v>
      </c>
      <c r="T6" s="32">
        <f t="shared" si="3"/>
        <v>117.4</v>
      </c>
      <c r="U6" s="32">
        <f t="shared" si="3"/>
        <v>743</v>
      </c>
      <c r="V6" s="32">
        <f t="shared" si="3"/>
        <v>0.82</v>
      </c>
      <c r="W6" s="32">
        <f t="shared" si="3"/>
        <v>906.1</v>
      </c>
      <c r="X6" s="33">
        <f>IF(X7="",NA(),X7)</f>
        <v>94.2</v>
      </c>
      <c r="Y6" s="33">
        <f t="shared" ref="Y6:AG6" si="4">IF(Y7="",NA(),Y7)</f>
        <v>93.73</v>
      </c>
      <c r="Z6" s="33">
        <f t="shared" si="4"/>
        <v>93.82</v>
      </c>
      <c r="AA6" s="33">
        <f t="shared" si="4"/>
        <v>95.3</v>
      </c>
      <c r="AB6" s="33">
        <f t="shared" si="4"/>
        <v>99.83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172.61</v>
      </c>
      <c r="BF6" s="33">
        <f t="shared" ref="BF6:BN6" si="7">IF(BF7="",NA(),BF7)</f>
        <v>363.6</v>
      </c>
      <c r="BG6" s="33">
        <f t="shared" si="7"/>
        <v>135.86000000000001</v>
      </c>
      <c r="BH6" s="33">
        <f t="shared" si="7"/>
        <v>249.67</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79.94</v>
      </c>
      <c r="BQ6" s="33">
        <f t="shared" ref="BQ6:BY6" si="8">IF(BQ7="",NA(),BQ7)</f>
        <v>79.569999999999993</v>
      </c>
      <c r="BR6" s="33">
        <f t="shared" si="8"/>
        <v>79.28</v>
      </c>
      <c r="BS6" s="33">
        <f t="shared" si="8"/>
        <v>55.24</v>
      </c>
      <c r="BT6" s="33">
        <f t="shared" si="8"/>
        <v>72.48</v>
      </c>
      <c r="BU6" s="33">
        <f t="shared" si="8"/>
        <v>53.42</v>
      </c>
      <c r="BV6" s="33">
        <f t="shared" si="8"/>
        <v>51.56</v>
      </c>
      <c r="BW6" s="33">
        <f t="shared" si="8"/>
        <v>51.03</v>
      </c>
      <c r="BX6" s="33">
        <f t="shared" si="8"/>
        <v>50.9</v>
      </c>
      <c r="BY6" s="33">
        <f t="shared" si="8"/>
        <v>50.82</v>
      </c>
      <c r="BZ6" s="32" t="str">
        <f>IF(BZ7="","",IF(BZ7="-","【-】","【"&amp;SUBSTITUTE(TEXT(BZ7,"#,##0.00"),"-","△")&amp;"】"))</f>
        <v>【51.49】</v>
      </c>
      <c r="CA6" s="33">
        <f>IF(CA7="",NA(),CA7)</f>
        <v>150.01</v>
      </c>
      <c r="CB6" s="33">
        <f t="shared" ref="CB6:CJ6" si="9">IF(CB7="",NA(),CB7)</f>
        <v>150.01</v>
      </c>
      <c r="CC6" s="33">
        <f t="shared" si="9"/>
        <v>149.99</v>
      </c>
      <c r="CD6" s="33">
        <f t="shared" si="9"/>
        <v>221.64</v>
      </c>
      <c r="CE6" s="33">
        <f t="shared" si="9"/>
        <v>173.55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54.63</v>
      </c>
      <c r="CM6" s="33">
        <f t="shared" ref="CM6:CU6" si="10">IF(CM7="",NA(),CM7)</f>
        <v>55.12</v>
      </c>
      <c r="CN6" s="33">
        <f t="shared" si="10"/>
        <v>56.59</v>
      </c>
      <c r="CO6" s="33">
        <f t="shared" si="10"/>
        <v>56.1</v>
      </c>
      <c r="CP6" s="33">
        <f t="shared" si="10"/>
        <v>56.1</v>
      </c>
      <c r="CQ6" s="33">
        <f t="shared" si="10"/>
        <v>54.23</v>
      </c>
      <c r="CR6" s="33">
        <f t="shared" si="10"/>
        <v>55.2</v>
      </c>
      <c r="CS6" s="33">
        <f t="shared" si="10"/>
        <v>54.74</v>
      </c>
      <c r="CT6" s="33">
        <f t="shared" si="10"/>
        <v>53.78</v>
      </c>
      <c r="CU6" s="33">
        <f t="shared" si="10"/>
        <v>53.24</v>
      </c>
      <c r="CV6" s="32" t="str">
        <f>IF(CV7="","",IF(CV7="-","【-】","【"&amp;SUBSTITUTE(TEXT(CV7,"#,##0.00"),"-","△")&amp;"】"))</f>
        <v>【53.32】</v>
      </c>
      <c r="CW6" s="33">
        <f>IF(CW7="",NA(),CW7)</f>
        <v>77.92</v>
      </c>
      <c r="CX6" s="33">
        <f t="shared" ref="CX6:DF6" si="11">IF(CX7="",NA(),CX7)</f>
        <v>76.52</v>
      </c>
      <c r="CY6" s="33">
        <f t="shared" si="11"/>
        <v>76.33</v>
      </c>
      <c r="CZ6" s="33">
        <f t="shared" si="11"/>
        <v>78.52</v>
      </c>
      <c r="DA6" s="33">
        <f t="shared" si="11"/>
        <v>63.8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453617</v>
      </c>
      <c r="D7" s="35">
        <v>47</v>
      </c>
      <c r="E7" s="35">
        <v>17</v>
      </c>
      <c r="F7" s="35">
        <v>5</v>
      </c>
      <c r="G7" s="35">
        <v>0</v>
      </c>
      <c r="H7" s="35" t="s">
        <v>96</v>
      </c>
      <c r="I7" s="35" t="s">
        <v>97</v>
      </c>
      <c r="J7" s="35" t="s">
        <v>98</v>
      </c>
      <c r="K7" s="35" t="s">
        <v>99</v>
      </c>
      <c r="L7" s="35" t="s">
        <v>100</v>
      </c>
      <c r="M7" s="36" t="s">
        <v>101</v>
      </c>
      <c r="N7" s="36" t="s">
        <v>102</v>
      </c>
      <c r="O7" s="36">
        <v>7.48</v>
      </c>
      <c r="P7" s="36">
        <v>100</v>
      </c>
      <c r="Q7" s="36">
        <v>2600</v>
      </c>
      <c r="R7" s="36">
        <v>10025</v>
      </c>
      <c r="S7" s="36">
        <v>85.39</v>
      </c>
      <c r="T7" s="36">
        <v>117.4</v>
      </c>
      <c r="U7" s="36">
        <v>743</v>
      </c>
      <c r="V7" s="36">
        <v>0.82</v>
      </c>
      <c r="W7" s="36">
        <v>906.1</v>
      </c>
      <c r="X7" s="36">
        <v>94.2</v>
      </c>
      <c r="Y7" s="36">
        <v>93.73</v>
      </c>
      <c r="Z7" s="36">
        <v>93.82</v>
      </c>
      <c r="AA7" s="36">
        <v>95.3</v>
      </c>
      <c r="AB7" s="36">
        <v>99.83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172.61</v>
      </c>
      <c r="BF7" s="36">
        <v>363.6</v>
      </c>
      <c r="BG7" s="36">
        <v>135.86000000000001</v>
      </c>
      <c r="BH7" s="36">
        <v>249.67</v>
      </c>
      <c r="BI7" s="36">
        <v>0</v>
      </c>
      <c r="BJ7" s="36">
        <v>1267.26</v>
      </c>
      <c r="BK7" s="36">
        <v>1239.2</v>
      </c>
      <c r="BL7" s="36">
        <v>1197.82</v>
      </c>
      <c r="BM7" s="36">
        <v>1126.77</v>
      </c>
      <c r="BN7" s="36">
        <v>1044.8</v>
      </c>
      <c r="BO7" s="36">
        <v>992.47</v>
      </c>
      <c r="BP7" s="36">
        <v>79.94</v>
      </c>
      <c r="BQ7" s="36">
        <v>79.569999999999993</v>
      </c>
      <c r="BR7" s="36">
        <v>79.28</v>
      </c>
      <c r="BS7" s="36">
        <v>55.24</v>
      </c>
      <c r="BT7" s="36">
        <v>72.48</v>
      </c>
      <c r="BU7" s="36">
        <v>53.42</v>
      </c>
      <c r="BV7" s="36">
        <v>51.56</v>
      </c>
      <c r="BW7" s="36">
        <v>51.03</v>
      </c>
      <c r="BX7" s="36">
        <v>50.9</v>
      </c>
      <c r="BY7" s="36">
        <v>50.82</v>
      </c>
      <c r="BZ7" s="36">
        <v>51.49</v>
      </c>
      <c r="CA7" s="36">
        <v>150.01</v>
      </c>
      <c r="CB7" s="36">
        <v>150.01</v>
      </c>
      <c r="CC7" s="36">
        <v>149.99</v>
      </c>
      <c r="CD7" s="36">
        <v>221.64</v>
      </c>
      <c r="CE7" s="36">
        <v>173.55</v>
      </c>
      <c r="CF7" s="36">
        <v>269.12</v>
      </c>
      <c r="CG7" s="36">
        <v>283.26</v>
      </c>
      <c r="CH7" s="36">
        <v>289.60000000000002</v>
      </c>
      <c r="CI7" s="36">
        <v>293.27</v>
      </c>
      <c r="CJ7" s="36">
        <v>300.52</v>
      </c>
      <c r="CK7" s="36">
        <v>295.10000000000002</v>
      </c>
      <c r="CL7" s="36">
        <v>54.63</v>
      </c>
      <c r="CM7" s="36">
        <v>55.12</v>
      </c>
      <c r="CN7" s="36">
        <v>56.59</v>
      </c>
      <c r="CO7" s="36">
        <v>56.1</v>
      </c>
      <c r="CP7" s="36">
        <v>56.1</v>
      </c>
      <c r="CQ7" s="36">
        <v>54.23</v>
      </c>
      <c r="CR7" s="36">
        <v>55.2</v>
      </c>
      <c r="CS7" s="36">
        <v>54.74</v>
      </c>
      <c r="CT7" s="36">
        <v>53.78</v>
      </c>
      <c r="CU7" s="36">
        <v>53.24</v>
      </c>
      <c r="CV7" s="36">
        <v>53.32</v>
      </c>
      <c r="CW7" s="36">
        <v>77.92</v>
      </c>
      <c r="CX7" s="36">
        <v>76.52</v>
      </c>
      <c r="CY7" s="36">
        <v>76.33</v>
      </c>
      <c r="CZ7" s="36">
        <v>78.52</v>
      </c>
      <c r="DA7" s="36">
        <v>63.8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takaharu</cp:lastModifiedBy>
  <cp:lastPrinted>2016-02-10T09:01:30Z</cp:lastPrinted>
  <dcterms:created xsi:type="dcterms:W3CDTF">2016-02-03T09:19:02Z</dcterms:created>
  <dcterms:modified xsi:type="dcterms:W3CDTF">2016-02-25T08:19:45Z</dcterms:modified>
</cp:coreProperties>
</file>