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501" lockStructure="1"/>
  <bookViews>
    <workbookView xWindow="0" yWindow="0" windowWidth="14940" windowHeight="787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<sst xmlns:r="http://schemas.openxmlformats.org/officeDocument/2006/relationships" xmlns="http://schemas.openxmlformats.org/spreadsheetml/2006/main" count="110" uniqueCount="110">
  <si>
    <t>経営比較分析表</t>
  </si>
  <si>
    <t>業務名</t>
    <rPh sb="2" eb="3">
      <t>メイ</t>
    </rPh>
    <phoneticPr fontId="8"/>
  </si>
  <si>
    <t>事業名</t>
  </si>
  <si>
    <t>業種名</t>
    <rPh sb="2" eb="3">
      <t>メイ</t>
    </rPh>
    <phoneticPr fontId="8"/>
  </si>
  <si>
    <t>類似団体区分</t>
    <rPh sb="4" eb="6">
      <t>クブン</t>
    </rPh>
    <phoneticPr fontId="8"/>
  </si>
  <si>
    <t>人口（人）</t>
    <rPh sb="0" eb="2">
      <t>ジンコウ</t>
    </rPh>
    <rPh sb="3" eb="4">
      <t>ヒト</t>
    </rPh>
    <phoneticPr fontId="8"/>
  </si>
  <si>
    <t>基本情報</t>
    <rPh sb="0" eb="2">
      <t>キホン</t>
    </rPh>
    <rPh sb="2" eb="4">
      <t>ジョウホウ</t>
    </rPh>
    <phoneticPr fontId="8"/>
  </si>
  <si>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</si>
  <si>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</si>
  <si>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</si>
  <si>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グラフ凡例</t>
    <rPh sb="3" eb="5">
      <t>ハンレイ</t>
    </rPh>
    <phoneticPr fontId="8"/>
  </si>
  <si>
    <t>【】</t>
  </si>
  <si>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</si>
  <si>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</si>
  <si>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</si>
  <si>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</si>
  <si>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</si>
  <si>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自己資本構成比率(％)</t>
  </si>
  <si>
    <t>業務CD</t>
    <rPh sb="0" eb="2">
      <t>ギョウム</t>
    </rPh>
    <phoneticPr fontId="8"/>
  </si>
  <si>
    <t>普及率(％)</t>
  </si>
  <si>
    <t>1. 経営の健全性・効率性</t>
  </si>
  <si>
    <t>有収率(％)</t>
    <rPh sb="0" eb="1">
      <t>ユウ</t>
    </rPh>
    <rPh sb="1" eb="3">
      <t>シュウリツ</t>
    </rPh>
    <phoneticPr fontId="8"/>
  </si>
  <si>
    <r>
      <t>1か月20ｍ</t>
    </r>
    <r>
      <rPr>
        <b/>
        <vertAlign val="superscript"/>
        <sz val="12"/>
        <color theme="1"/>
        <rFont val="ＭＳ ゴシック"/>
      </rPr>
      <t>3</t>
    </r>
    <r>
      <rPr>
        <b/>
        <sz val="11"/>
        <color theme="1"/>
        <rFont val="ＭＳ ゴシック"/>
      </rPr>
      <t>当たり家庭料金(円)</t>
    </r>
  </si>
  <si>
    <t>処理区域内人口(人)</t>
    <rPh sb="0" eb="2">
      <t>ショリ</t>
    </rPh>
    <rPh sb="2" eb="5">
      <t>クイキナイ</t>
    </rPh>
    <phoneticPr fontId="8"/>
  </si>
  <si>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</si>
  <si>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8"/>
  </si>
  <si>
    <t>1. 経営の健全性・効率性</t>
    <rPh sb="3" eb="5">
      <t>ケイエイ</t>
    </rPh>
    <rPh sb="6" eb="9">
      <t>ケンゼンセイ</t>
    </rPh>
    <rPh sb="10" eb="12">
      <t>コウリツ</t>
    </rPh>
    <rPh sb="12" eb="13">
      <t>セイ</t>
    </rPh>
    <phoneticPr fontId="8"/>
  </si>
  <si>
    <t>⑧水洗化率(％)</t>
  </si>
  <si>
    <t>比率(N-4)</t>
    <rPh sb="0" eb="2">
      <t>ヒリツ</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</si>
  <si>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</si>
  <si>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③管渠改善率(％)</t>
  </si>
  <si>
    <t>－</t>
  </si>
  <si>
    <t>業種CD</t>
    <rPh sb="0" eb="2">
      <t>ギョウシュ</t>
    </rPh>
    <phoneticPr fontId="8"/>
  </si>
  <si>
    <t>②累積欠損金比率(％)</t>
  </si>
  <si>
    <t>平成26年度全国平均</t>
  </si>
  <si>
    <t>④企業債残高対事業規模比率(％)</t>
  </si>
  <si>
    <t>分析欄</t>
    <rPh sb="0" eb="2">
      <t>ブンセキ</t>
    </rPh>
    <rPh sb="2" eb="3">
      <t>ラン</t>
    </rPh>
    <phoneticPr fontId="8"/>
  </si>
  <si>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</si>
  <si>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</si>
  <si>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①有形固定資産減価償却率(％)</t>
    <rPh sb="1" eb="3">
      <t>ユウケイ</t>
    </rPh>
    <rPh sb="3" eb="5">
      <t>コテイ</t>
    </rPh>
    <rPh sb="5" eb="7">
      <t>シサン</t>
    </rPh>
    <rPh sb="7" eb="9">
      <t>ゲンカ</t>
    </rPh>
    <rPh sb="9" eb="11">
      <t>ショウキャク</t>
    </rPh>
    <rPh sb="11" eb="12">
      <t>リツ</t>
    </rPh>
    <phoneticPr fontId="8"/>
  </si>
  <si>
    <t>「単年度の収支」</t>
  </si>
  <si>
    <t>「累積欠損」</t>
    <rPh sb="1" eb="3">
      <t>ルイセキ</t>
    </rPh>
    <rPh sb="3" eb="5">
      <t>ケッソン</t>
    </rPh>
    <phoneticPr fontId="8"/>
  </si>
  <si>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</si>
  <si>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</si>
  <si>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</si>
  <si>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</si>
  <si>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</si>
  <si>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</si>
  <si>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</si>
  <si>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</si>
  <si>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</si>
  <si>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</si>
  <si>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③流動比率(％)</t>
    <rPh sb="1" eb="3">
      <t>リュウドウ</t>
    </rPh>
    <rPh sb="3" eb="5">
      <t>ヒリツ</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</si>
  <si>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</si>
  <si>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</si>
  <si>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</si>
  <si>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</si>
  <si>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</si>
  <si>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項番</t>
    <rPh sb="0" eb="2">
      <t>コウバン</t>
    </rPh>
    <phoneticPr fontId="8"/>
  </si>
  <si>
    <t>⑤経費回収率(％)</t>
  </si>
  <si>
    <t>年度</t>
    <rPh sb="0" eb="2">
      <t>ネンド</t>
    </rPh>
    <phoneticPr fontId="8"/>
  </si>
  <si>
    <t>事業CD</t>
    <rPh sb="0" eb="2">
      <t>ジギョウ</t>
    </rPh>
    <phoneticPr fontId="8"/>
  </si>
  <si>
    <t>施設CD</t>
    <rPh sb="0" eb="2">
      <t>シセツ</t>
    </rPh>
    <phoneticPr fontId="8"/>
  </si>
  <si>
    <t>K3</t>
  </si>
  <si>
    <t>①収益的収支比率(％)</t>
    <rPh sb="1" eb="4">
      <t>シュウエキテキ</t>
    </rPh>
    <phoneticPr fontId="8"/>
  </si>
  <si>
    <t>⑥汚水処理原価(円)</t>
    <rPh sb="1" eb="3">
      <t>オスイ</t>
    </rPh>
    <rPh sb="3" eb="5">
      <t>ショリ</t>
    </rPh>
    <rPh sb="5" eb="7">
      <t>ゲンカ</t>
    </rPh>
    <rPh sb="8" eb="9">
      <t>エン</t>
    </rPh>
    <phoneticPr fontId="8"/>
  </si>
  <si>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</si>
  <si>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</si>
  <si>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</si>
  <si>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</si>
  <si>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</si>
  <si>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</si>
  <si>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</si>
  <si>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</si>
  <si>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</si>
  <si>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</si>
  <si>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</si>
  <si>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</si>
  <si>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</si>
  <si>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</si>
  <si>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</si>
  <si>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</si>
  <si>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</si>
  <si>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</si>
  <si>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</si>
  <si>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</si>
  <si>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</si>
  <si>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</si>
  <si>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</si>
  <si>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</si>
  <si>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</si>
  <si>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</si>
  <si>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</si>
  <si>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</si>
  <si>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</si>
  <si>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</si>
  <si>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宮崎県　宮崎市</t>
  </si>
  <si>
    <t>法非適用</t>
  </si>
  <si>
    <t>下水道事業</t>
  </si>
  <si>
    <t>特定地域生活排水処理</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</si>
  <si>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</si>
  <si>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</si>
  <si>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</si>
  <si>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</si>
  <si>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</si>
  <si>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</si>
  <si>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</si>
  <si>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事業開始後10年であり、施設の耐用年数を踏まえつつ、現時点において、老朽化に対する懸念はありません。</t>
    <rPh sb="1" eb="3">
      <t>ジギョウ</t>
    </rPh>
    <rPh sb="3" eb="5">
      <t>カイシ</t>
    </rPh>
    <rPh sb="5" eb="6">
      <t>ゴ</t>
    </rPh>
    <rPh sb="8" eb="9">
      <t>ネン</t>
    </rPh>
    <rPh sb="13" eb="15">
      <t>シセツ</t>
    </rPh>
    <rPh sb="16" eb="18">
      <t>タイヨウ</t>
    </rPh>
    <rPh sb="18" eb="20">
      <t>ネンスウ</t>
    </rPh>
    <rPh sb="21" eb="22">
      <t>フ</t>
    </rPh>
    <rPh sb="27" eb="30">
      <t>ゲンジテン</t>
    </rPh>
    <rPh sb="35" eb="38">
      <t>ロウキュウカ</t>
    </rPh>
    <rPh sb="39" eb="40">
      <t>タイ</t>
    </rPh>
    <rPh sb="42" eb="44">
      <t>ケネン</t>
    </rPh>
    <phoneticPr fontId="8"/>
  </si>
  <si>
    <t>　各項目における分析結果からは、総じて効率的な運営が行われているものと結論付けられます。
　ただし、今後は、施設の老朽化についての対策が新たに必要となってくることが想定されます。
　そのためにも、資産の管理を適切に図り、随時使用料等の妥当性を見極め、引き続き計画的な経営を図っていく必要があります。</t>
    <rPh sb="1" eb="2">
      <t>カク</t>
    </rPh>
    <rPh sb="2" eb="4">
      <t>コウモク</t>
    </rPh>
    <rPh sb="26" eb="27">
      <t>オコナ</t>
    </rPh>
    <rPh sb="37" eb="38">
      <t>ツ</t>
    </rPh>
    <rPh sb="50" eb="52">
      <t>コンゴ</t>
    </rPh>
    <rPh sb="54" eb="56">
      <t>シセツ</t>
    </rPh>
    <rPh sb="57" eb="60">
      <t>ロウキュウカ</t>
    </rPh>
    <rPh sb="65" eb="67">
      <t>タイサク</t>
    </rPh>
    <rPh sb="68" eb="69">
      <t>アラ</t>
    </rPh>
    <rPh sb="71" eb="73">
      <t>ヒツヨウ</t>
    </rPh>
    <rPh sb="82" eb="84">
      <t>ソウテイ</t>
    </rPh>
    <rPh sb="98" eb="100">
      <t>シサン</t>
    </rPh>
    <rPh sb="101" eb="103">
      <t>カンリ</t>
    </rPh>
    <rPh sb="104" eb="106">
      <t>テキセツ</t>
    </rPh>
    <rPh sb="107" eb="108">
      <t>ハカ</t>
    </rPh>
    <rPh sb="110" eb="112">
      <t>ズイジ</t>
    </rPh>
    <rPh sb="112" eb="114">
      <t>シヨウ</t>
    </rPh>
    <rPh sb="114" eb="115">
      <t>リョウ</t>
    </rPh>
    <rPh sb="115" eb="116">
      <t>トウ</t>
    </rPh>
    <rPh sb="117" eb="120">
      <t>ダトウセイ</t>
    </rPh>
    <rPh sb="121" eb="123">
      <t>ミキワ</t>
    </rPh>
    <rPh sb="125" eb="126">
      <t>ヒ</t>
    </rPh>
    <rPh sb="127" eb="128">
      <t>ツヅ</t>
    </rPh>
    <rPh sb="129" eb="132">
      <t>ケイカクテキ</t>
    </rPh>
    <rPh sb="133" eb="135">
      <t>ケイエイ</t>
    </rPh>
    <rPh sb="136" eb="137">
      <t>ハカ</t>
    </rPh>
    <rPh sb="141" eb="143">
      <t>ヒツヨウ</t>
    </rPh>
    <phoneticPr fontId="8"/>
  </si>
  <si>
    <t xml:space="preserve">　「単年度の収支」については、直近の当該値が100％を下回っていますが、これは起債償還における元金償還額が大きく影響していると推測されます。当面は、償還対応の推移を注視し、100％を大きく下回る状況が続けば、工事分担金等の見直しを図ることとなります。
　「累積欠損」、「支払能力」、「債務残高」については、該当数値はなく、特に問題はありません。
　「料金水準の適切性」については、100％を上回って推移しており、回収すべき経費を使用料で賄えていることが伺え、適切な料金水準の経営がなされております。
　「費用の効率性」については、類似団体の平均値を大きく下回っており、他と比較して低コストによる効率的な汚水処理がなされております。
　「施設の効率性」、「使用料対象の捕捉」については、各戸に設置される浄化槽の利用状況に基づくものであり、今後とも適切に100％で推移され、ムダのない経営が図られることとなります。
</t>
    <rPh sb="2" eb="5">
      <t>タンネンド</t>
    </rPh>
    <rPh sb="6" eb="8">
      <t>シュウシ</t>
    </rPh>
    <rPh sb="51" eb="52">
      <t>ガク</t>
    </rPh>
    <rPh sb="53" eb="54">
      <t>オオ</t>
    </rPh>
    <rPh sb="56" eb="58">
      <t>エイキョウ</t>
    </rPh>
    <rPh sb="74" eb="76">
      <t>ショウカン</t>
    </rPh>
    <rPh sb="76" eb="78">
      <t>タイオウ</t>
    </rPh>
    <rPh sb="91" eb="92">
      <t>オオ</t>
    </rPh>
    <rPh sb="97" eb="99">
      <t>ジョウキョウ</t>
    </rPh>
    <rPh sb="100" eb="101">
      <t>ツヅ</t>
    </rPh>
    <rPh sb="104" eb="106">
      <t>コウジ</t>
    </rPh>
    <rPh sb="106" eb="109">
      <t>ブンタンキン</t>
    </rPh>
    <rPh sb="109" eb="110">
      <t>トウ</t>
    </rPh>
    <rPh sb="111" eb="113">
      <t>ミナオ</t>
    </rPh>
    <rPh sb="115" eb="116">
      <t>ハカ</t>
    </rPh>
    <rPh sb="128" eb="130">
      <t>ルイセキ</t>
    </rPh>
    <rPh sb="130" eb="132">
      <t>ケッソン</t>
    </rPh>
    <rPh sb="135" eb="137">
      <t>シハラ</t>
    </rPh>
    <rPh sb="137" eb="139">
      <t>ノウリョク</t>
    </rPh>
    <rPh sb="142" eb="144">
      <t>サイム</t>
    </rPh>
    <rPh sb="144" eb="146">
      <t>ザンダカ</t>
    </rPh>
    <rPh sb="161" eb="162">
      <t>トク</t>
    </rPh>
    <rPh sb="163" eb="165">
      <t>モンダイ</t>
    </rPh>
    <rPh sb="175" eb="177">
      <t>リョウキン</t>
    </rPh>
    <rPh sb="177" eb="179">
      <t>スイジュン</t>
    </rPh>
    <rPh sb="180" eb="183">
      <t>テキセツセイ</t>
    </rPh>
    <rPh sb="218" eb="219">
      <t>マカナ</t>
    </rPh>
    <rPh sb="226" eb="227">
      <t>ウカガ</t>
    </rPh>
    <rPh sb="229" eb="231">
      <t>テキセツ</t>
    </rPh>
    <rPh sb="232" eb="234">
      <t>リョウキン</t>
    </rPh>
    <rPh sb="234" eb="236">
      <t>スイジュン</t>
    </rPh>
    <rPh sb="237" eb="239">
      <t>ケイエイ</t>
    </rPh>
    <rPh sb="252" eb="254">
      <t>ヒヨウ</t>
    </rPh>
    <rPh sb="255" eb="258">
      <t>コウリツセイ</t>
    </rPh>
    <rPh sb="265" eb="267">
      <t>ルイジ</t>
    </rPh>
    <rPh sb="267" eb="269">
      <t>ダンタイ</t>
    </rPh>
    <rPh sb="274" eb="275">
      <t>オオ</t>
    </rPh>
    <rPh sb="284" eb="285">
      <t>タ</t>
    </rPh>
    <rPh sb="286" eb="288">
      <t>ヒカク</t>
    </rPh>
    <rPh sb="290" eb="291">
      <t>テイ</t>
    </rPh>
    <rPh sb="297" eb="300">
      <t>コウリツテキ</t>
    </rPh>
    <rPh sb="301" eb="303">
      <t>オスイ</t>
    </rPh>
    <rPh sb="303" eb="305">
      <t>ショリ</t>
    </rPh>
    <rPh sb="321" eb="324">
      <t>コウリツセイ</t>
    </rPh>
    <rPh sb="327" eb="329">
      <t>シヨウ</t>
    </rPh>
    <rPh sb="329" eb="330">
      <t>リョウ</t>
    </rPh>
    <rPh sb="330" eb="332">
      <t>タイショウ</t>
    </rPh>
    <rPh sb="333" eb="335">
      <t>ホソク</t>
    </rPh>
    <rPh sb="372" eb="374">
      <t>テキセツ</t>
    </rPh>
    <rPh sb="390" eb="392">
      <t>ケイエイ</t>
    </rPh>
    <rPh sb="393" eb="394">
      <t>ハカ</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</si>
</sst>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c:v>
                </c:pt>
                <c:pt idx="1">
                  <c:v>0</c:v>
                </c:pt>
                <c:pt idx="2">
                  <c:v>0</c:v>
                </c:pt>
                <c:pt idx="3">
                  <c:v>0</c:v>
                </c:pt>
                <c:pt idx="4">
                  <c:v>0</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paperSize="9"/>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124.67</c:v>
                </c:pt>
                <c:pt idx="1">
                  <c:v>99.4</c:v>
                </c:pt>
                <c:pt idx="2">
                  <c:v>123.1</c:v>
                </c:pt>
                <c:pt idx="3">
                  <c:v>104.98</c:v>
                </c:pt>
                <c:pt idx="4">
                  <c:v>90.32</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#N/A</c:v>
                </c:pt>
                <c:pt idx="1">
                  <c:v>#N/A</c:v>
                </c:pt>
                <c:pt idx="2">
                  <c:v>#N/A</c:v>
                </c:pt>
                <c:pt idx="3">
                  <c:v>#N/A</c:v>
                </c:pt>
                <c:pt idx="4">
                  <c:v>#N/A</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paperSize="9"/>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paperSize="9"/>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442.18</c:v>
                </c:pt>
                <c:pt idx="1">
                  <c:v>421.01</c:v>
                </c:pt>
                <c:pt idx="2">
                  <c:v>430.64</c:v>
                </c:pt>
                <c:pt idx="3">
                  <c:v>446.63</c:v>
                </c:pt>
                <c:pt idx="4">
                  <c:v>416.91</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115.53</c:v>
                </c:pt>
                <c:pt idx="1">
                  <c:v>104.52</c:v>
                </c:pt>
                <c:pt idx="2">
                  <c:v>110.99</c:v>
                </c:pt>
                <c:pt idx="3">
                  <c:v>102.31</c:v>
                </c:pt>
                <c:pt idx="4">
                  <c:v>103.95</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61.59</c:v>
                </c:pt>
                <c:pt idx="1">
                  <c:v>58.98</c:v>
                </c:pt>
                <c:pt idx="2">
                  <c:v>58.78</c:v>
                </c:pt>
                <c:pt idx="3">
                  <c:v>58.53</c:v>
                </c:pt>
                <c:pt idx="4">
                  <c:v>57.93</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136.66</c:v>
                </c:pt>
                <c:pt idx="1">
                  <c:v>150.19</c:v>
                </c:pt>
                <c:pt idx="2">
                  <c:v>151.33000000000001</c:v>
                </c:pt>
                <c:pt idx="3">
                  <c:v>176.58</c:v>
                </c:pt>
                <c:pt idx="4">
                  <c:v>207.57</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242.92</c:v>
                </c:pt>
                <c:pt idx="1">
                  <c:v>253.84</c:v>
                </c:pt>
                <c:pt idx="2">
                  <c:v>257.02999999999997</c:v>
                </c:pt>
                <c:pt idx="3">
                  <c:v>266.57</c:v>
                </c:pt>
                <c:pt idx="4">
                  <c:v>276.93</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57.53</c:v>
                </c:pt>
                <c:pt idx="1">
                  <c:v>60.03</c:v>
                </c:pt>
                <c:pt idx="2">
                  <c:v>61.93</c:v>
                </c:pt>
                <c:pt idx="3">
                  <c:v>58.06</c:v>
                </c:pt>
                <c:pt idx="4">
                  <c:v>59.08</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76.78</c:v>
                </c:pt>
                <c:pt idx="1">
                  <c:v>76.8</c:v>
                </c:pt>
                <c:pt idx="2">
                  <c:v>77.25</c:v>
                </c:pt>
                <c:pt idx="3">
                  <c:v>75.790000000000006</c:v>
                </c:pt>
                <c:pt idx="4">
                  <c:v>77.12</c:v>
                </c:pt>
              </c:numCache>
            </c:numRef>
          </c:val>
          <c:smooth val="0"/>
        </c:ser>
        <c:dLbls>
          <c:txPr>
            <a:bodyPr rot="0" horzOverflow="overflow" tIns="45720" rIns="9144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tIns="45720" rIns="91440"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tIns="45720" rIns="91440"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tIns="45720" rIns="91440"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gap"/>
    <c:showDLblsOverMax val="0"/>
  </c:chart>
  <c:spPr>
    <a:noFill/>
    <a:ln>
      <a:solidFill>
        <a:sysClr val="window" lastClr="FFFFFF">
          <a:lumMod val="65000"/>
        </a:sysClr>
      </a:solidFill>
    </a:ln>
  </c:spPr>
  <c:txPr>
    <a:bodyPr horzOverflow="overflow" tIns="45720" rIns="91440"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paperSize="9"/>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1025"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1027"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1028"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1029"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1030"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1031"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1032"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33"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034"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03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036"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037"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038"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039"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040"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041"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042"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1043"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1044"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1045"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1046"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1047"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1048"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1049"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1050"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【375.36】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1051"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【81.06】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1052"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【57.75】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1053"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【267.61】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1054"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【60.44】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1055"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1056"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1057"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1058"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1059"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1060"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1061"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4"/>
  <sheetViews>
    <sheetView showGridLines="0" tabSelected="1" topLeftCell="AG41" workbookViewId="0">
      <selection activeCell="BL45" sqref="BL45:BZ46"/>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宮崎市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3</v>
      </c>
      <c r="J7" s="5"/>
      <c r="K7" s="5"/>
      <c r="L7" s="5"/>
      <c r="M7" s="5"/>
      <c r="N7" s="5"/>
      <c r="O7" s="5"/>
      <c r="P7" s="5" t="s">
        <v>2</v>
      </c>
      <c r="Q7" s="5"/>
      <c r="R7" s="5"/>
      <c r="S7" s="5"/>
      <c r="T7" s="5"/>
      <c r="U7" s="5"/>
      <c r="V7" s="5"/>
      <c r="W7" s="5" t="s">
        <v>4</v>
      </c>
      <c r="X7" s="5"/>
      <c r="Y7" s="5"/>
      <c r="Z7" s="5"/>
      <c r="AA7" s="5"/>
      <c r="AB7" s="5"/>
      <c r="AC7" s="5"/>
      <c r="AD7" s="3"/>
      <c r="AE7" s="3"/>
      <c r="AF7" s="3"/>
      <c r="AG7" s="3"/>
      <c r="AH7" s="3"/>
      <c r="AI7" s="3"/>
      <c r="AJ7" s="3"/>
      <c r="AK7" s="3"/>
      <c r="AL7" s="5" t="s">
        <v>5</v>
      </c>
      <c r="AM7" s="5"/>
      <c r="AN7" s="5"/>
      <c r="AO7" s="5"/>
      <c r="AP7" s="5"/>
      <c r="AQ7" s="5"/>
      <c r="AR7" s="5"/>
      <c r="AS7" s="5"/>
      <c r="AT7" s="5" t="s">
        <v>9</v>
      </c>
      <c r="AU7" s="5"/>
      <c r="AV7" s="5"/>
      <c r="AW7" s="5"/>
      <c r="AX7" s="5"/>
      <c r="AY7" s="5"/>
      <c r="AZ7" s="5"/>
      <c r="BA7" s="5"/>
      <c r="BB7" s="5" t="s">
        <v>7</v>
      </c>
      <c r="BC7" s="5"/>
      <c r="BD7" s="5"/>
      <c r="BE7" s="5"/>
      <c r="BF7" s="5"/>
      <c r="BG7" s="5"/>
      <c r="BH7" s="5"/>
      <c r="BI7" s="5"/>
      <c r="BJ7" s="3"/>
      <c r="BK7" s="3"/>
      <c r="BL7" s="24" t="s">
        <v>10</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3"/>
      <c r="AE8" s="3"/>
      <c r="AF8" s="3"/>
      <c r="AG8" s="3"/>
      <c r="AH8" s="3"/>
      <c r="AI8" s="3"/>
      <c r="AJ8" s="3"/>
      <c r="AK8" s="3"/>
      <c r="AL8" s="19">
        <f>データ!R6</f>
        <v>405750</v>
      </c>
      <c r="AM8" s="19"/>
      <c r="AN8" s="19"/>
      <c r="AO8" s="19"/>
      <c r="AP8" s="19"/>
      <c r="AQ8" s="19"/>
      <c r="AR8" s="19"/>
      <c r="AS8" s="19"/>
      <c r="AT8" s="7">
        <f>データ!S6</f>
        <v>643.66999999999996</v>
      </c>
      <c r="AU8" s="7"/>
      <c r="AV8" s="7"/>
      <c r="AW8" s="7"/>
      <c r="AX8" s="7"/>
      <c r="AY8" s="7"/>
      <c r="AZ8" s="7"/>
      <c r="BA8" s="7"/>
      <c r="BB8" s="7">
        <f>データ!T6</f>
        <v>630.37</v>
      </c>
      <c r="BC8" s="7"/>
      <c r="BD8" s="7"/>
      <c r="BE8" s="7"/>
      <c r="BF8" s="7"/>
      <c r="BG8" s="7"/>
      <c r="BH8" s="7"/>
      <c r="BI8" s="7"/>
      <c r="BJ8" s="3"/>
      <c r="BK8" s="3"/>
      <c r="BL8" s="25" t="s">
        <v>12</v>
      </c>
      <c r="BM8" s="35"/>
      <c r="BN8" s="42" t="s">
        <v>14</v>
      </c>
      <c r="BO8" s="45"/>
      <c r="BP8" s="45"/>
      <c r="BQ8" s="45"/>
      <c r="BR8" s="45"/>
      <c r="BS8" s="45"/>
      <c r="BT8" s="45"/>
      <c r="BU8" s="45"/>
      <c r="BV8" s="45"/>
      <c r="BW8" s="45"/>
      <c r="BX8" s="45"/>
      <c r="BY8" s="49"/>
    </row>
    <row r="9" spans="1:78" ht="18.75" customHeight="1">
      <c r="A9" s="2"/>
      <c r="B9" s="5" t="s">
        <v>16</v>
      </c>
      <c r="C9" s="5"/>
      <c r="D9" s="5"/>
      <c r="E9" s="5"/>
      <c r="F9" s="5"/>
      <c r="G9" s="5"/>
      <c r="H9" s="5"/>
      <c r="I9" s="5" t="s">
        <v>17</v>
      </c>
      <c r="J9" s="5"/>
      <c r="K9" s="5"/>
      <c r="L9" s="5"/>
      <c r="M9" s="5"/>
      <c r="N9" s="5"/>
      <c r="O9" s="5"/>
      <c r="P9" s="5" t="s">
        <v>19</v>
      </c>
      <c r="Q9" s="5"/>
      <c r="R9" s="5"/>
      <c r="S9" s="5"/>
      <c r="T9" s="5"/>
      <c r="U9" s="5"/>
      <c r="V9" s="5"/>
      <c r="W9" s="5" t="s">
        <v>21</v>
      </c>
      <c r="X9" s="5"/>
      <c r="Y9" s="5"/>
      <c r="Z9" s="5"/>
      <c r="AA9" s="5"/>
      <c r="AB9" s="5"/>
      <c r="AC9" s="5"/>
      <c r="AD9" s="5" t="s">
        <v>22</v>
      </c>
      <c r="AE9" s="5"/>
      <c r="AF9" s="5"/>
      <c r="AG9" s="5"/>
      <c r="AH9" s="5"/>
      <c r="AI9" s="5"/>
      <c r="AJ9" s="5"/>
      <c r="AK9" s="3"/>
      <c r="AL9" s="5" t="s">
        <v>23</v>
      </c>
      <c r="AM9" s="5"/>
      <c r="AN9" s="5"/>
      <c r="AO9" s="5"/>
      <c r="AP9" s="5"/>
      <c r="AQ9" s="5"/>
      <c r="AR9" s="5"/>
      <c r="AS9" s="5"/>
      <c r="AT9" s="5" t="s">
        <v>25</v>
      </c>
      <c r="AU9" s="5"/>
      <c r="AV9" s="5"/>
      <c r="AW9" s="5"/>
      <c r="AX9" s="5"/>
      <c r="AY9" s="5"/>
      <c r="AZ9" s="5"/>
      <c r="BA9" s="5"/>
      <c r="BB9" s="5" t="s">
        <v>29</v>
      </c>
      <c r="BC9" s="5"/>
      <c r="BD9" s="5"/>
      <c r="BE9" s="5"/>
      <c r="BF9" s="5"/>
      <c r="BG9" s="5"/>
      <c r="BH9" s="5"/>
      <c r="BI9" s="5"/>
      <c r="BJ9" s="3"/>
      <c r="BK9" s="3"/>
      <c r="BL9" s="26" t="s">
        <v>31</v>
      </c>
      <c r="BM9" s="36"/>
      <c r="BN9" s="43" t="s">
        <v>8</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0.75</v>
      </c>
      <c r="Q10" s="7"/>
      <c r="R10" s="7"/>
      <c r="S10" s="7"/>
      <c r="T10" s="7"/>
      <c r="U10" s="7"/>
      <c r="V10" s="7"/>
      <c r="W10" s="7">
        <f>データ!P6</f>
        <v>100</v>
      </c>
      <c r="X10" s="7"/>
      <c r="Y10" s="7"/>
      <c r="Z10" s="7"/>
      <c r="AA10" s="7"/>
      <c r="AB10" s="7"/>
      <c r="AC10" s="7"/>
      <c r="AD10" s="19">
        <f>データ!Q6</f>
        <v>3810</v>
      </c>
      <c r="AE10" s="19"/>
      <c r="AF10" s="19"/>
      <c r="AG10" s="19"/>
      <c r="AH10" s="19"/>
      <c r="AI10" s="19"/>
      <c r="AJ10" s="19"/>
      <c r="AK10" s="2"/>
      <c r="AL10" s="19">
        <f>データ!U6</f>
        <v>3041</v>
      </c>
      <c r="AM10" s="19"/>
      <c r="AN10" s="19"/>
      <c r="AO10" s="19"/>
      <c r="AP10" s="19"/>
      <c r="AQ10" s="19"/>
      <c r="AR10" s="19"/>
      <c r="AS10" s="19"/>
      <c r="AT10" s="7">
        <f>データ!V6</f>
        <v>1.e-002</v>
      </c>
      <c r="AU10" s="7"/>
      <c r="AV10" s="7"/>
      <c r="AW10" s="7"/>
      <c r="AX10" s="7"/>
      <c r="AY10" s="7"/>
      <c r="AZ10" s="7"/>
      <c r="BA10" s="7"/>
      <c r="BB10" s="7">
        <f>データ!W6</f>
        <v>304100</v>
      </c>
      <c r="BC10" s="7"/>
      <c r="BD10" s="7"/>
      <c r="BE10" s="7"/>
      <c r="BF10" s="7"/>
      <c r="BG10" s="7"/>
      <c r="BH10" s="7"/>
      <c r="BI10" s="7"/>
      <c r="BJ10" s="2"/>
      <c r="BK10" s="2"/>
      <c r="BL10" s="27" t="s">
        <v>11</v>
      </c>
      <c r="BM10" s="37"/>
      <c r="BN10" s="44" t="s">
        <v>34</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36</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20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37</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109</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40</v>
      </c>
      <c r="D34" s="15"/>
      <c r="E34" s="15"/>
      <c r="F34" s="15"/>
      <c r="G34" s="15"/>
      <c r="H34" s="15"/>
      <c r="I34" s="15"/>
      <c r="J34" s="15"/>
      <c r="K34" s="15"/>
      <c r="L34" s="15"/>
      <c r="M34" s="15"/>
      <c r="N34" s="15"/>
      <c r="O34" s="15"/>
      <c r="P34" s="15"/>
      <c r="Q34" s="18"/>
      <c r="R34" s="15" t="s">
        <v>41</v>
      </c>
      <c r="S34" s="15"/>
      <c r="T34" s="15"/>
      <c r="U34" s="15"/>
      <c r="V34" s="15"/>
      <c r="W34" s="15"/>
      <c r="X34" s="15"/>
      <c r="Y34" s="15"/>
      <c r="Z34" s="15"/>
      <c r="AA34" s="15"/>
      <c r="AB34" s="15"/>
      <c r="AC34" s="15"/>
      <c r="AD34" s="15"/>
      <c r="AE34" s="15"/>
      <c r="AF34" s="18"/>
      <c r="AG34" s="15" t="s">
        <v>44</v>
      </c>
      <c r="AH34" s="15"/>
      <c r="AI34" s="15"/>
      <c r="AJ34" s="15"/>
      <c r="AK34" s="15"/>
      <c r="AL34" s="15"/>
      <c r="AM34" s="15"/>
      <c r="AN34" s="15"/>
      <c r="AO34" s="15"/>
      <c r="AP34" s="15"/>
      <c r="AQ34" s="15"/>
      <c r="AR34" s="15"/>
      <c r="AS34" s="15"/>
      <c r="AT34" s="15"/>
      <c r="AU34" s="18"/>
      <c r="AV34" s="15" t="s">
        <v>46</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24</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107</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48</v>
      </c>
      <c r="D56" s="15"/>
      <c r="E56" s="15"/>
      <c r="F56" s="15"/>
      <c r="G56" s="15"/>
      <c r="H56" s="15"/>
      <c r="I56" s="15"/>
      <c r="J56" s="15"/>
      <c r="K56" s="15"/>
      <c r="L56" s="15"/>
      <c r="M56" s="15"/>
      <c r="N56" s="15"/>
      <c r="O56" s="15"/>
      <c r="P56" s="15"/>
      <c r="Q56" s="18"/>
      <c r="R56" s="15" t="s">
        <v>13</v>
      </c>
      <c r="S56" s="15"/>
      <c r="T56" s="15"/>
      <c r="U56" s="15"/>
      <c r="V56" s="15"/>
      <c r="W56" s="15"/>
      <c r="X56" s="15"/>
      <c r="Y56" s="15"/>
      <c r="Z56" s="15"/>
      <c r="AA56" s="15"/>
      <c r="AB56" s="15"/>
      <c r="AC56" s="15"/>
      <c r="AD56" s="15"/>
      <c r="AE56" s="15"/>
      <c r="AF56" s="18"/>
      <c r="AG56" s="15" t="s">
        <v>50</v>
      </c>
      <c r="AH56" s="15"/>
      <c r="AI56" s="15"/>
      <c r="AJ56" s="15"/>
      <c r="AK56" s="15"/>
      <c r="AL56" s="15"/>
      <c r="AM56" s="15"/>
      <c r="AN56" s="15"/>
      <c r="AO56" s="15"/>
      <c r="AP56" s="15"/>
      <c r="AQ56" s="15"/>
      <c r="AR56" s="15"/>
      <c r="AS56" s="15"/>
      <c r="AT56" s="15"/>
      <c r="AU56" s="18"/>
      <c r="AV56" s="15" t="s">
        <v>51</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45</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49</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108</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15</v>
      </c>
      <c r="D79" s="15"/>
      <c r="E79" s="15"/>
      <c r="F79" s="15"/>
      <c r="G79" s="15"/>
      <c r="H79" s="15"/>
      <c r="I79" s="15"/>
      <c r="J79" s="15"/>
      <c r="K79" s="15"/>
      <c r="L79" s="15"/>
      <c r="M79" s="15"/>
      <c r="N79" s="15"/>
      <c r="O79" s="15"/>
      <c r="P79" s="15"/>
      <c r="Q79" s="15"/>
      <c r="R79" s="15"/>
      <c r="S79" s="15"/>
      <c r="T79" s="15"/>
      <c r="U79" s="18"/>
      <c r="V79" s="18"/>
      <c r="W79" s="15" t="s">
        <v>53</v>
      </c>
      <c r="X79" s="15"/>
      <c r="Y79" s="15"/>
      <c r="Z79" s="15"/>
      <c r="AA79" s="15"/>
      <c r="AB79" s="15"/>
      <c r="AC79" s="15"/>
      <c r="AD79" s="15"/>
      <c r="AE79" s="15"/>
      <c r="AF79" s="15"/>
      <c r="AG79" s="15"/>
      <c r="AH79" s="15"/>
      <c r="AI79" s="15"/>
      <c r="AJ79" s="15"/>
      <c r="AK79" s="15"/>
      <c r="AL79" s="15"/>
      <c r="AM79" s="15"/>
      <c r="AN79" s="15"/>
      <c r="AO79" s="18"/>
      <c r="AP79" s="18"/>
      <c r="AQ79" s="15" t="s">
        <v>54</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38</v>
      </c>
    </row>
    <row r="84" spans="1:78">
      <c r="C84" s="2" t="s">
        <v>55</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8"/>
  <printOptions horizontalCentered="1" verticalCentered="1"/>
  <pageMargins left="0.19685039370078741" right="0.19685039370078741" top="0.19685039370078741" bottom="0.19685039370078741" header="0.19685039370078741" footer="0.19685039370078741"/>
  <pageSetup paperSize="9" scale="51"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topLeftCell="CL1" workbookViewId="0">
      <selection activeCell="CP14" sqref="CP14"/>
    </sheetView>
  </sheetViews>
  <sheetFormatPr defaultRowHeight="13.2"/>
  <cols>
    <col min="2" max="143" width="11.88671875" customWidth="1"/>
  </cols>
  <sheetData>
    <row r="1" spans="1:144">
      <c r="A1" t="s">
        <v>57</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58</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42</v>
      </c>
      <c r="B3" s="59" t="s">
        <v>60</v>
      </c>
      <c r="C3" s="59" t="s">
        <v>47</v>
      </c>
      <c r="D3" s="59" t="s">
        <v>18</v>
      </c>
      <c r="E3" s="59" t="s">
        <v>32</v>
      </c>
      <c r="F3" s="59" t="s">
        <v>61</v>
      </c>
      <c r="G3" s="59" t="s">
        <v>62</v>
      </c>
      <c r="H3" s="65" t="s">
        <v>6</v>
      </c>
      <c r="I3" s="68"/>
      <c r="J3" s="68"/>
      <c r="K3" s="68"/>
      <c r="L3" s="68"/>
      <c r="M3" s="68"/>
      <c r="N3" s="68"/>
      <c r="O3" s="68"/>
      <c r="P3" s="68"/>
      <c r="Q3" s="68"/>
      <c r="R3" s="68"/>
      <c r="S3" s="68"/>
      <c r="T3" s="68"/>
      <c r="U3" s="68"/>
      <c r="V3" s="68"/>
      <c r="W3" s="73"/>
      <c r="X3" s="76" t="s">
        <v>26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43</v>
      </c>
      <c r="B4" s="60"/>
      <c r="C4" s="60"/>
      <c r="D4" s="60"/>
      <c r="E4" s="60"/>
      <c r="F4" s="60"/>
      <c r="G4" s="60"/>
      <c r="H4" s="66"/>
      <c r="I4" s="69"/>
      <c r="J4" s="69"/>
      <c r="K4" s="69"/>
      <c r="L4" s="69"/>
      <c r="M4" s="69"/>
      <c r="N4" s="69"/>
      <c r="O4" s="69"/>
      <c r="P4" s="69"/>
      <c r="Q4" s="69"/>
      <c r="R4" s="69"/>
      <c r="S4" s="69"/>
      <c r="T4" s="69"/>
      <c r="U4" s="69"/>
      <c r="V4" s="69"/>
      <c r="W4" s="74"/>
      <c r="X4" s="77" t="s">
        <v>64</v>
      </c>
      <c r="Y4" s="77"/>
      <c r="Z4" s="77"/>
      <c r="AA4" s="77"/>
      <c r="AB4" s="77"/>
      <c r="AC4" s="77"/>
      <c r="AD4" s="77"/>
      <c r="AE4" s="77"/>
      <c r="AF4" s="77"/>
      <c r="AG4" s="77"/>
      <c r="AH4" s="77"/>
      <c r="AI4" s="77" t="s">
        <v>33</v>
      </c>
      <c r="AJ4" s="77"/>
      <c r="AK4" s="77"/>
      <c r="AL4" s="77"/>
      <c r="AM4" s="77"/>
      <c r="AN4" s="77"/>
      <c r="AO4" s="77"/>
      <c r="AP4" s="77"/>
      <c r="AQ4" s="77"/>
      <c r="AR4" s="77"/>
      <c r="AS4" s="77"/>
      <c r="AT4" s="77" t="s">
        <v>52</v>
      </c>
      <c r="AU4" s="77"/>
      <c r="AV4" s="77"/>
      <c r="AW4" s="77"/>
      <c r="AX4" s="77"/>
      <c r="AY4" s="77"/>
      <c r="AZ4" s="77"/>
      <c r="BA4" s="77"/>
      <c r="BB4" s="77"/>
      <c r="BC4" s="77"/>
      <c r="BD4" s="77"/>
      <c r="BE4" s="77" t="s">
        <v>35</v>
      </c>
      <c r="BF4" s="77"/>
      <c r="BG4" s="77"/>
      <c r="BH4" s="77"/>
      <c r="BI4" s="77"/>
      <c r="BJ4" s="77"/>
      <c r="BK4" s="77"/>
      <c r="BL4" s="77"/>
      <c r="BM4" s="77"/>
      <c r="BN4" s="77"/>
      <c r="BO4" s="77"/>
      <c r="BP4" s="77" t="s">
        <v>59</v>
      </c>
      <c r="BQ4" s="77"/>
      <c r="BR4" s="77"/>
      <c r="BS4" s="77"/>
      <c r="BT4" s="77"/>
      <c r="BU4" s="77"/>
      <c r="BV4" s="77"/>
      <c r="BW4" s="77"/>
      <c r="BX4" s="77"/>
      <c r="BY4" s="77"/>
      <c r="BZ4" s="77"/>
      <c r="CA4" s="77" t="s">
        <v>65</v>
      </c>
      <c r="CB4" s="77"/>
      <c r="CC4" s="77"/>
      <c r="CD4" s="77"/>
      <c r="CE4" s="77"/>
      <c r="CF4" s="77"/>
      <c r="CG4" s="77"/>
      <c r="CH4" s="77"/>
      <c r="CI4" s="77"/>
      <c r="CJ4" s="77"/>
      <c r="CK4" s="77"/>
      <c r="CL4" s="77" t="s">
        <v>66</v>
      </c>
      <c r="CM4" s="77"/>
      <c r="CN4" s="77"/>
      <c r="CO4" s="77"/>
      <c r="CP4" s="77"/>
      <c r="CQ4" s="77"/>
      <c r="CR4" s="77"/>
      <c r="CS4" s="77"/>
      <c r="CT4" s="77"/>
      <c r="CU4" s="77"/>
      <c r="CV4" s="77"/>
      <c r="CW4" s="77" t="s">
        <v>27</v>
      </c>
      <c r="CX4" s="77"/>
      <c r="CY4" s="77"/>
      <c r="CZ4" s="77"/>
      <c r="DA4" s="77"/>
      <c r="DB4" s="77"/>
      <c r="DC4" s="77"/>
      <c r="DD4" s="77"/>
      <c r="DE4" s="77"/>
      <c r="DF4" s="77"/>
      <c r="DG4" s="77"/>
      <c r="DH4" s="77" t="s">
        <v>39</v>
      </c>
      <c r="DI4" s="77"/>
      <c r="DJ4" s="77"/>
      <c r="DK4" s="77"/>
      <c r="DL4" s="77"/>
      <c r="DM4" s="77"/>
      <c r="DN4" s="77"/>
      <c r="DO4" s="77"/>
      <c r="DP4" s="77"/>
      <c r="DQ4" s="77"/>
      <c r="DR4" s="77"/>
      <c r="DS4" s="77" t="s">
        <v>67</v>
      </c>
      <c r="DT4" s="77"/>
      <c r="DU4" s="77"/>
      <c r="DV4" s="77"/>
      <c r="DW4" s="77"/>
      <c r="DX4" s="77"/>
      <c r="DY4" s="77"/>
      <c r="DZ4" s="77"/>
      <c r="EA4" s="77"/>
      <c r="EB4" s="77"/>
      <c r="EC4" s="77"/>
      <c r="ED4" s="77" t="s">
        <v>30</v>
      </c>
      <c r="EE4" s="77"/>
      <c r="EF4" s="77"/>
      <c r="EG4" s="77"/>
      <c r="EH4" s="77"/>
      <c r="EI4" s="77"/>
      <c r="EJ4" s="77"/>
      <c r="EK4" s="77"/>
      <c r="EL4" s="77"/>
      <c r="EM4" s="77"/>
      <c r="EN4" s="77"/>
    </row>
    <row r="5" spans="1:144">
      <c r="A5" s="57" t="s">
        <v>68</v>
      </c>
      <c r="B5" s="61"/>
      <c r="C5" s="61"/>
      <c r="D5" s="61"/>
      <c r="E5" s="61"/>
      <c r="F5" s="61"/>
      <c r="G5" s="61"/>
      <c r="H5" s="67" t="s">
        <v>69</v>
      </c>
      <c r="I5" s="67" t="s">
        <v>70</v>
      </c>
      <c r="J5" s="67" t="s">
        <v>71</v>
      </c>
      <c r="K5" s="67" t="s">
        <v>72</v>
      </c>
      <c r="L5" s="67" t="s">
        <v>73</v>
      </c>
      <c r="M5" s="67" t="s">
        <v>74</v>
      </c>
      <c r="N5" s="67" t="s">
        <v>75</v>
      </c>
      <c r="O5" s="67" t="s">
        <v>76</v>
      </c>
      <c r="P5" s="67" t="s">
        <v>77</v>
      </c>
      <c r="Q5" s="67" t="s">
        <v>78</v>
      </c>
      <c r="R5" s="67" t="s">
        <v>56</v>
      </c>
      <c r="S5" s="67" t="s">
        <v>79</v>
      </c>
      <c r="T5" s="67" t="s">
        <v>80</v>
      </c>
      <c r="U5" s="67" t="s">
        <v>81</v>
      </c>
      <c r="V5" s="67" t="s">
        <v>82</v>
      </c>
      <c r="W5" s="67" t="s">
        <v>83</v>
      </c>
      <c r="X5" s="67" t="s">
        <v>28</v>
      </c>
      <c r="Y5" s="67" t="s">
        <v>84</v>
      </c>
      <c r="Z5" s="67" t="s">
        <v>85</v>
      </c>
      <c r="AA5" s="67" t="s">
        <v>86</v>
      </c>
      <c r="AB5" s="67" t="s">
        <v>87</v>
      </c>
      <c r="AC5" s="67" t="s">
        <v>88</v>
      </c>
      <c r="AD5" s="67" t="s">
        <v>89</v>
      </c>
      <c r="AE5" s="67" t="s">
        <v>90</v>
      </c>
      <c r="AF5" s="67" t="s">
        <v>91</v>
      </c>
      <c r="AG5" s="67" t="s">
        <v>92</v>
      </c>
      <c r="AH5" s="67" t="s">
        <v>93</v>
      </c>
      <c r="AI5" s="67" t="s">
        <v>28</v>
      </c>
      <c r="AJ5" s="67" t="s">
        <v>84</v>
      </c>
      <c r="AK5" s="67" t="s">
        <v>85</v>
      </c>
      <c r="AL5" s="67" t="s">
        <v>86</v>
      </c>
      <c r="AM5" s="67" t="s">
        <v>87</v>
      </c>
      <c r="AN5" s="67" t="s">
        <v>88</v>
      </c>
      <c r="AO5" s="67" t="s">
        <v>89</v>
      </c>
      <c r="AP5" s="67" t="s">
        <v>90</v>
      </c>
      <c r="AQ5" s="67" t="s">
        <v>91</v>
      </c>
      <c r="AR5" s="67" t="s">
        <v>92</v>
      </c>
      <c r="AS5" s="67" t="s">
        <v>94</v>
      </c>
      <c r="AT5" s="67" t="s">
        <v>28</v>
      </c>
      <c r="AU5" s="67" t="s">
        <v>84</v>
      </c>
      <c r="AV5" s="67" t="s">
        <v>85</v>
      </c>
      <c r="AW5" s="67" t="s">
        <v>86</v>
      </c>
      <c r="AX5" s="67" t="s">
        <v>87</v>
      </c>
      <c r="AY5" s="67" t="s">
        <v>88</v>
      </c>
      <c r="AZ5" s="67" t="s">
        <v>89</v>
      </c>
      <c r="BA5" s="67" t="s">
        <v>90</v>
      </c>
      <c r="BB5" s="67" t="s">
        <v>91</v>
      </c>
      <c r="BC5" s="67" t="s">
        <v>92</v>
      </c>
      <c r="BD5" s="67" t="s">
        <v>94</v>
      </c>
      <c r="BE5" s="67" t="s">
        <v>28</v>
      </c>
      <c r="BF5" s="67" t="s">
        <v>84</v>
      </c>
      <c r="BG5" s="67" t="s">
        <v>85</v>
      </c>
      <c r="BH5" s="67" t="s">
        <v>86</v>
      </c>
      <c r="BI5" s="67" t="s">
        <v>87</v>
      </c>
      <c r="BJ5" s="67" t="s">
        <v>88</v>
      </c>
      <c r="BK5" s="67" t="s">
        <v>89</v>
      </c>
      <c r="BL5" s="67" t="s">
        <v>90</v>
      </c>
      <c r="BM5" s="67" t="s">
        <v>91</v>
      </c>
      <c r="BN5" s="67" t="s">
        <v>92</v>
      </c>
      <c r="BO5" s="67" t="s">
        <v>94</v>
      </c>
      <c r="BP5" s="67" t="s">
        <v>28</v>
      </c>
      <c r="BQ5" s="67" t="s">
        <v>84</v>
      </c>
      <c r="BR5" s="67" t="s">
        <v>85</v>
      </c>
      <c r="BS5" s="67" t="s">
        <v>86</v>
      </c>
      <c r="BT5" s="67" t="s">
        <v>87</v>
      </c>
      <c r="BU5" s="67" t="s">
        <v>88</v>
      </c>
      <c r="BV5" s="67" t="s">
        <v>89</v>
      </c>
      <c r="BW5" s="67" t="s">
        <v>90</v>
      </c>
      <c r="BX5" s="67" t="s">
        <v>91</v>
      </c>
      <c r="BY5" s="67" t="s">
        <v>92</v>
      </c>
      <c r="BZ5" s="67" t="s">
        <v>94</v>
      </c>
      <c r="CA5" s="67" t="s">
        <v>28</v>
      </c>
      <c r="CB5" s="67" t="s">
        <v>84</v>
      </c>
      <c r="CC5" s="67" t="s">
        <v>85</v>
      </c>
      <c r="CD5" s="67" t="s">
        <v>86</v>
      </c>
      <c r="CE5" s="67" t="s">
        <v>87</v>
      </c>
      <c r="CF5" s="67" t="s">
        <v>88</v>
      </c>
      <c r="CG5" s="67" t="s">
        <v>89</v>
      </c>
      <c r="CH5" s="67" t="s">
        <v>90</v>
      </c>
      <c r="CI5" s="67" t="s">
        <v>91</v>
      </c>
      <c r="CJ5" s="67" t="s">
        <v>92</v>
      </c>
      <c r="CK5" s="67" t="s">
        <v>94</v>
      </c>
      <c r="CL5" s="67" t="s">
        <v>28</v>
      </c>
      <c r="CM5" s="67" t="s">
        <v>84</v>
      </c>
      <c r="CN5" s="67" t="s">
        <v>85</v>
      </c>
      <c r="CO5" s="67" t="s">
        <v>86</v>
      </c>
      <c r="CP5" s="67" t="s">
        <v>87</v>
      </c>
      <c r="CQ5" s="67" t="s">
        <v>88</v>
      </c>
      <c r="CR5" s="67" t="s">
        <v>89</v>
      </c>
      <c r="CS5" s="67" t="s">
        <v>90</v>
      </c>
      <c r="CT5" s="67" t="s">
        <v>91</v>
      </c>
      <c r="CU5" s="67" t="s">
        <v>92</v>
      </c>
      <c r="CV5" s="67" t="s">
        <v>94</v>
      </c>
      <c r="CW5" s="67" t="s">
        <v>28</v>
      </c>
      <c r="CX5" s="67" t="s">
        <v>84</v>
      </c>
      <c r="CY5" s="67" t="s">
        <v>85</v>
      </c>
      <c r="CZ5" s="67" t="s">
        <v>86</v>
      </c>
      <c r="DA5" s="67" t="s">
        <v>87</v>
      </c>
      <c r="DB5" s="67" t="s">
        <v>88</v>
      </c>
      <c r="DC5" s="67" t="s">
        <v>89</v>
      </c>
      <c r="DD5" s="67" t="s">
        <v>90</v>
      </c>
      <c r="DE5" s="67" t="s">
        <v>91</v>
      </c>
      <c r="DF5" s="67" t="s">
        <v>92</v>
      </c>
      <c r="DG5" s="67" t="s">
        <v>94</v>
      </c>
      <c r="DH5" s="67" t="s">
        <v>28</v>
      </c>
      <c r="DI5" s="67" t="s">
        <v>84</v>
      </c>
      <c r="DJ5" s="67" t="s">
        <v>85</v>
      </c>
      <c r="DK5" s="67" t="s">
        <v>86</v>
      </c>
      <c r="DL5" s="67" t="s">
        <v>87</v>
      </c>
      <c r="DM5" s="67" t="s">
        <v>88</v>
      </c>
      <c r="DN5" s="67" t="s">
        <v>89</v>
      </c>
      <c r="DO5" s="67" t="s">
        <v>90</v>
      </c>
      <c r="DP5" s="67" t="s">
        <v>91</v>
      </c>
      <c r="DQ5" s="67" t="s">
        <v>92</v>
      </c>
      <c r="DR5" s="67" t="s">
        <v>94</v>
      </c>
      <c r="DS5" s="67" t="s">
        <v>28</v>
      </c>
      <c r="DT5" s="67" t="s">
        <v>84</v>
      </c>
      <c r="DU5" s="67" t="s">
        <v>85</v>
      </c>
      <c r="DV5" s="67" t="s">
        <v>86</v>
      </c>
      <c r="DW5" s="67" t="s">
        <v>87</v>
      </c>
      <c r="DX5" s="67" t="s">
        <v>88</v>
      </c>
      <c r="DY5" s="67" t="s">
        <v>89</v>
      </c>
      <c r="DZ5" s="67" t="s">
        <v>90</v>
      </c>
      <c r="EA5" s="67" t="s">
        <v>91</v>
      </c>
      <c r="EB5" s="67" t="s">
        <v>92</v>
      </c>
      <c r="EC5" s="67" t="s">
        <v>94</v>
      </c>
      <c r="ED5" s="67" t="s">
        <v>28</v>
      </c>
      <c r="EE5" s="67" t="s">
        <v>84</v>
      </c>
      <c r="EF5" s="67" t="s">
        <v>85</v>
      </c>
      <c r="EG5" s="67" t="s">
        <v>86</v>
      </c>
      <c r="EH5" s="67" t="s">
        <v>87</v>
      </c>
      <c r="EI5" s="67" t="s">
        <v>88</v>
      </c>
      <c r="EJ5" s="67" t="s">
        <v>89</v>
      </c>
      <c r="EK5" s="67" t="s">
        <v>90</v>
      </c>
      <c r="EL5" s="67" t="s">
        <v>91</v>
      </c>
      <c r="EM5" s="67" t="s">
        <v>92</v>
      </c>
      <c r="EN5" s="67" t="s">
        <v>94</v>
      </c>
    </row>
    <row r="6" spans="1:144" s="56" customFormat="1">
      <c r="A6" s="57" t="s">
        <v>95</v>
      </c>
      <c r="B6" s="62">
        <f t="shared" ref="B6:W6" si="1">B7</f>
        <v>2014</v>
      </c>
      <c r="C6" s="62">
        <f t="shared" si="1"/>
        <v>452017</v>
      </c>
      <c r="D6" s="62">
        <f t="shared" si="1"/>
        <v>47</v>
      </c>
      <c r="E6" s="62">
        <f t="shared" si="1"/>
        <v>18</v>
      </c>
      <c r="F6" s="62">
        <f t="shared" si="1"/>
        <v>0</v>
      </c>
      <c r="G6" s="62">
        <f t="shared" si="1"/>
        <v>0</v>
      </c>
      <c r="H6" s="62" t="str">
        <f t="shared" si="1"/>
        <v>宮崎県　宮崎市</v>
      </c>
      <c r="I6" s="62" t="str">
        <f t="shared" si="1"/>
        <v>法非適用</v>
      </c>
      <c r="J6" s="62" t="str">
        <f t="shared" si="1"/>
        <v>下水道事業</v>
      </c>
      <c r="K6" s="62" t="str">
        <f t="shared" si="1"/>
        <v>特定地域生活排水処理</v>
      </c>
      <c r="L6" s="62" t="str">
        <f t="shared" si="1"/>
        <v>K3</v>
      </c>
      <c r="M6" s="70" t="str">
        <f t="shared" si="1"/>
        <v>-</v>
      </c>
      <c r="N6" s="70" t="str">
        <f t="shared" si="1"/>
        <v>該当数値なし</v>
      </c>
      <c r="O6" s="70">
        <f t="shared" si="1"/>
        <v>0.75</v>
      </c>
      <c r="P6" s="70">
        <f t="shared" si="1"/>
        <v>100</v>
      </c>
      <c r="Q6" s="70">
        <f t="shared" si="1"/>
        <v>3810</v>
      </c>
      <c r="R6" s="70">
        <f t="shared" si="1"/>
        <v>405750</v>
      </c>
      <c r="S6" s="70">
        <f t="shared" si="1"/>
        <v>643.66999999999996</v>
      </c>
      <c r="T6" s="70">
        <f t="shared" si="1"/>
        <v>630.37</v>
      </c>
      <c r="U6" s="70">
        <f t="shared" si="1"/>
        <v>3041</v>
      </c>
      <c r="V6" s="70">
        <f t="shared" si="1"/>
        <v>1.e-002</v>
      </c>
      <c r="W6" s="70">
        <f t="shared" si="1"/>
        <v>304100</v>
      </c>
      <c r="X6" s="78">
        <f t="shared" ref="X6:AG6" si="2">IF(X7="",NA(),X7)</f>
        <v>124.67</v>
      </c>
      <c r="Y6" s="78">
        <f t="shared" si="2"/>
        <v>99.4</v>
      </c>
      <c r="Z6" s="78">
        <f t="shared" si="2"/>
        <v>123.1</v>
      </c>
      <c r="AA6" s="78">
        <f t="shared" si="2"/>
        <v>104.98</v>
      </c>
      <c r="AB6" s="78">
        <f t="shared" si="2"/>
        <v>90.32</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0">
        <f t="shared" ref="BE6:BN6" si="5">IF(BE7="",NA(),BE7)</f>
        <v>0</v>
      </c>
      <c r="BF6" s="70">
        <f t="shared" si="5"/>
        <v>0</v>
      </c>
      <c r="BG6" s="70">
        <f t="shared" si="5"/>
        <v>0</v>
      </c>
      <c r="BH6" s="70">
        <f t="shared" si="5"/>
        <v>0</v>
      </c>
      <c r="BI6" s="70">
        <f t="shared" si="5"/>
        <v>0</v>
      </c>
      <c r="BJ6" s="78">
        <f t="shared" si="5"/>
        <v>442.18</v>
      </c>
      <c r="BK6" s="78">
        <f t="shared" si="5"/>
        <v>421.01</v>
      </c>
      <c r="BL6" s="78">
        <f t="shared" si="5"/>
        <v>430.64</v>
      </c>
      <c r="BM6" s="78">
        <f t="shared" si="5"/>
        <v>446.63</v>
      </c>
      <c r="BN6" s="78">
        <f t="shared" si="5"/>
        <v>416.91</v>
      </c>
      <c r="BO6" s="70" t="str">
        <f>IF(BO7="","",IF(BO7="-","【-】","【"&amp;SUBSTITUTE(TEXT(BO7,"#,##0.00"),"-","△")&amp;"】"))</f>
        <v>【375.36】</v>
      </c>
      <c r="BP6" s="78">
        <f t="shared" ref="BP6:BY6" si="6">IF(BP7="",NA(),BP7)</f>
        <v>115.53</v>
      </c>
      <c r="BQ6" s="78">
        <f t="shared" si="6"/>
        <v>104.52</v>
      </c>
      <c r="BR6" s="78">
        <f t="shared" si="6"/>
        <v>110.99</v>
      </c>
      <c r="BS6" s="78">
        <f t="shared" si="6"/>
        <v>102.31</v>
      </c>
      <c r="BT6" s="78">
        <f t="shared" si="6"/>
        <v>103.95</v>
      </c>
      <c r="BU6" s="78">
        <f t="shared" si="6"/>
        <v>61.59</v>
      </c>
      <c r="BV6" s="78">
        <f t="shared" si="6"/>
        <v>58.98</v>
      </c>
      <c r="BW6" s="78">
        <f t="shared" si="6"/>
        <v>58.78</v>
      </c>
      <c r="BX6" s="78">
        <f t="shared" si="6"/>
        <v>58.53</v>
      </c>
      <c r="BY6" s="78">
        <f t="shared" si="6"/>
        <v>57.93</v>
      </c>
      <c r="BZ6" s="70" t="str">
        <f>IF(BZ7="","",IF(BZ7="-","【-】","【"&amp;SUBSTITUTE(TEXT(BZ7,"#,##0.00"),"-","△")&amp;"】"))</f>
        <v>【60.44】</v>
      </c>
      <c r="CA6" s="78">
        <f t="shared" ref="CA6:CJ6" si="7">IF(CA7="",NA(),CA7)</f>
        <v>136.66</v>
      </c>
      <c r="CB6" s="78">
        <f t="shared" si="7"/>
        <v>150.19</v>
      </c>
      <c r="CC6" s="78">
        <f t="shared" si="7"/>
        <v>151.33000000000001</v>
      </c>
      <c r="CD6" s="78">
        <f t="shared" si="7"/>
        <v>176.58</v>
      </c>
      <c r="CE6" s="78">
        <f t="shared" si="7"/>
        <v>207.57</v>
      </c>
      <c r="CF6" s="78">
        <f t="shared" si="7"/>
        <v>242.92</v>
      </c>
      <c r="CG6" s="78">
        <f t="shared" si="7"/>
        <v>253.84</v>
      </c>
      <c r="CH6" s="78">
        <f t="shared" si="7"/>
        <v>257.02999999999997</v>
      </c>
      <c r="CI6" s="78">
        <f t="shared" si="7"/>
        <v>266.57</v>
      </c>
      <c r="CJ6" s="78">
        <f t="shared" si="7"/>
        <v>276.93</v>
      </c>
      <c r="CK6" s="70" t="str">
        <f>IF(CK7="","",IF(CK7="-","【-】","【"&amp;SUBSTITUTE(TEXT(CK7,"#,##0.00"),"-","△")&amp;"】"))</f>
        <v>【267.61】</v>
      </c>
      <c r="CL6" s="78">
        <f t="shared" ref="CL6:CU6" si="8">IF(CL7="",NA(),CL7)</f>
        <v>100</v>
      </c>
      <c r="CM6" s="78">
        <f t="shared" si="8"/>
        <v>100</v>
      </c>
      <c r="CN6" s="78">
        <f t="shared" si="8"/>
        <v>100</v>
      </c>
      <c r="CO6" s="78">
        <f t="shared" si="8"/>
        <v>100</v>
      </c>
      <c r="CP6" s="78">
        <f t="shared" si="8"/>
        <v>100</v>
      </c>
      <c r="CQ6" s="78">
        <f t="shared" si="8"/>
        <v>57.53</v>
      </c>
      <c r="CR6" s="78">
        <f t="shared" si="8"/>
        <v>60.03</v>
      </c>
      <c r="CS6" s="78">
        <f t="shared" si="8"/>
        <v>61.93</v>
      </c>
      <c r="CT6" s="78">
        <f t="shared" si="8"/>
        <v>58.06</v>
      </c>
      <c r="CU6" s="78">
        <f t="shared" si="8"/>
        <v>59.08</v>
      </c>
      <c r="CV6" s="70" t="str">
        <f>IF(CV7="","",IF(CV7="-","【-】","【"&amp;SUBSTITUTE(TEXT(CV7,"#,##0.00"),"-","△")&amp;"】"))</f>
        <v>【57.75】</v>
      </c>
      <c r="CW6" s="78">
        <f t="shared" ref="CW6:DF6" si="9">IF(CW7="",NA(),CW7)</f>
        <v>100</v>
      </c>
      <c r="CX6" s="78">
        <f t="shared" si="9"/>
        <v>100</v>
      </c>
      <c r="CY6" s="78">
        <f t="shared" si="9"/>
        <v>100</v>
      </c>
      <c r="CZ6" s="78">
        <f t="shared" si="9"/>
        <v>100</v>
      </c>
      <c r="DA6" s="78">
        <f t="shared" si="9"/>
        <v>100</v>
      </c>
      <c r="DB6" s="78">
        <f t="shared" si="9"/>
        <v>76.78</v>
      </c>
      <c r="DC6" s="78">
        <f t="shared" si="9"/>
        <v>76.8</v>
      </c>
      <c r="DD6" s="78">
        <f t="shared" si="9"/>
        <v>77.25</v>
      </c>
      <c r="DE6" s="78">
        <f t="shared" si="9"/>
        <v>75.790000000000006</v>
      </c>
      <c r="DF6" s="78">
        <f t="shared" si="9"/>
        <v>77.12</v>
      </c>
      <c r="DG6" s="70" t="str">
        <f>IF(DG7="","",IF(DG7="-","【-】","【"&amp;SUBSTITUTE(TEXT(DG7,"#,##0.00"),"-","△")&amp;"】"))</f>
        <v>【81.06】</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8" t="str">
        <f t="shared" ref="ED6:EM6" si="12">IF(ED7="",NA(),ED7)</f>
        <v>-</v>
      </c>
      <c r="EE6" s="78" t="str">
        <f t="shared" si="12"/>
        <v>-</v>
      </c>
      <c r="EF6" s="78" t="str">
        <f t="shared" si="12"/>
        <v>-</v>
      </c>
      <c r="EG6" s="78" t="str">
        <f t="shared" si="12"/>
        <v>-</v>
      </c>
      <c r="EH6" s="78" t="str">
        <f t="shared" si="12"/>
        <v>-</v>
      </c>
      <c r="EI6" s="78" t="str">
        <f t="shared" si="12"/>
        <v>-</v>
      </c>
      <c r="EJ6" s="78" t="str">
        <f t="shared" si="12"/>
        <v>-</v>
      </c>
      <c r="EK6" s="78" t="str">
        <f t="shared" si="12"/>
        <v>-</v>
      </c>
      <c r="EL6" s="78" t="str">
        <f t="shared" si="12"/>
        <v>-</v>
      </c>
      <c r="EM6" s="78" t="str">
        <f t="shared" si="12"/>
        <v>-</v>
      </c>
      <c r="EN6" s="70" t="str">
        <f>IF(EN7="","",IF(EN7="-","【-】","【"&amp;SUBSTITUTE(TEXT(EN7,"#,##0.00"),"-","△")&amp;"】"))</f>
        <v>【-】</v>
      </c>
    </row>
    <row r="7" spans="1:144" s="56" customFormat="1">
      <c r="A7" s="57"/>
      <c r="B7" s="63">
        <v>2014</v>
      </c>
      <c r="C7" s="63">
        <v>452017</v>
      </c>
      <c r="D7" s="63">
        <v>47</v>
      </c>
      <c r="E7" s="63">
        <v>18</v>
      </c>
      <c r="F7" s="63">
        <v>0</v>
      </c>
      <c r="G7" s="63">
        <v>0</v>
      </c>
      <c r="H7" s="63" t="s">
        <v>96</v>
      </c>
      <c r="I7" s="63" t="s">
        <v>97</v>
      </c>
      <c r="J7" s="63" t="s">
        <v>98</v>
      </c>
      <c r="K7" s="63" t="s">
        <v>99</v>
      </c>
      <c r="L7" s="63" t="s">
        <v>63</v>
      </c>
      <c r="M7" s="71" t="s">
        <v>100</v>
      </c>
      <c r="N7" s="71" t="s">
        <v>101</v>
      </c>
      <c r="O7" s="71">
        <v>0.75</v>
      </c>
      <c r="P7" s="71">
        <v>100</v>
      </c>
      <c r="Q7" s="71">
        <v>3810</v>
      </c>
      <c r="R7" s="71">
        <v>405750</v>
      </c>
      <c r="S7" s="71">
        <v>643.66999999999996</v>
      </c>
      <c r="T7" s="71">
        <v>630.37</v>
      </c>
      <c r="U7" s="71">
        <v>3041</v>
      </c>
      <c r="V7" s="71">
        <v>1.e-002</v>
      </c>
      <c r="W7" s="71">
        <v>304100</v>
      </c>
      <c r="X7" s="71">
        <v>124.67</v>
      </c>
      <c r="Y7" s="71">
        <v>99.4</v>
      </c>
      <c r="Z7" s="71">
        <v>123.1</v>
      </c>
      <c r="AA7" s="71">
        <v>104.98</v>
      </c>
      <c r="AB7" s="71">
        <v>90.32</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0</v>
      </c>
      <c r="BF7" s="71">
        <v>0</v>
      </c>
      <c r="BG7" s="71">
        <v>0</v>
      </c>
      <c r="BH7" s="71">
        <v>0</v>
      </c>
      <c r="BI7" s="71">
        <v>0</v>
      </c>
      <c r="BJ7" s="71">
        <v>442.18</v>
      </c>
      <c r="BK7" s="71">
        <v>421.01</v>
      </c>
      <c r="BL7" s="71">
        <v>430.64</v>
      </c>
      <c r="BM7" s="71">
        <v>446.63</v>
      </c>
      <c r="BN7" s="71">
        <v>416.91</v>
      </c>
      <c r="BO7" s="71">
        <v>375.36</v>
      </c>
      <c r="BP7" s="71">
        <v>115.53</v>
      </c>
      <c r="BQ7" s="71">
        <v>104.52</v>
      </c>
      <c r="BR7" s="71">
        <v>110.99</v>
      </c>
      <c r="BS7" s="71">
        <v>102.31</v>
      </c>
      <c r="BT7" s="71">
        <v>103.95</v>
      </c>
      <c r="BU7" s="71">
        <v>61.59</v>
      </c>
      <c r="BV7" s="71">
        <v>58.98</v>
      </c>
      <c r="BW7" s="71">
        <v>58.78</v>
      </c>
      <c r="BX7" s="71">
        <v>58.53</v>
      </c>
      <c r="BY7" s="71">
        <v>57.93</v>
      </c>
      <c r="BZ7" s="71">
        <v>60.44</v>
      </c>
      <c r="CA7" s="71">
        <v>136.66</v>
      </c>
      <c r="CB7" s="71">
        <v>150.19</v>
      </c>
      <c r="CC7" s="71">
        <v>151.33000000000001</v>
      </c>
      <c r="CD7" s="71">
        <v>176.58</v>
      </c>
      <c r="CE7" s="71">
        <v>207.57</v>
      </c>
      <c r="CF7" s="71">
        <v>242.92</v>
      </c>
      <c r="CG7" s="71">
        <v>253.84</v>
      </c>
      <c r="CH7" s="71">
        <v>257.02999999999997</v>
      </c>
      <c r="CI7" s="71">
        <v>266.57</v>
      </c>
      <c r="CJ7" s="71">
        <v>276.93</v>
      </c>
      <c r="CK7" s="71">
        <v>267.61</v>
      </c>
      <c r="CL7" s="71">
        <v>100</v>
      </c>
      <c r="CM7" s="71">
        <v>100</v>
      </c>
      <c r="CN7" s="71">
        <v>100</v>
      </c>
      <c r="CO7" s="71">
        <v>100</v>
      </c>
      <c r="CP7" s="71">
        <v>100</v>
      </c>
      <c r="CQ7" s="71">
        <v>57.53</v>
      </c>
      <c r="CR7" s="71">
        <v>60.03</v>
      </c>
      <c r="CS7" s="71">
        <v>61.93</v>
      </c>
      <c r="CT7" s="71">
        <v>58.06</v>
      </c>
      <c r="CU7" s="71">
        <v>59.08</v>
      </c>
      <c r="CV7" s="71">
        <v>57.75</v>
      </c>
      <c r="CW7" s="71">
        <v>100</v>
      </c>
      <c r="CX7" s="71">
        <v>100</v>
      </c>
      <c r="CY7" s="71">
        <v>100</v>
      </c>
      <c r="CZ7" s="71">
        <v>100</v>
      </c>
      <c r="DA7" s="71">
        <v>100</v>
      </c>
      <c r="DB7" s="71">
        <v>76.78</v>
      </c>
      <c r="DC7" s="71">
        <v>76.8</v>
      </c>
      <c r="DD7" s="71">
        <v>77.25</v>
      </c>
      <c r="DE7" s="71">
        <v>75.790000000000006</v>
      </c>
      <c r="DF7" s="71">
        <v>77.12</v>
      </c>
      <c r="DG7" s="71">
        <v>81.06</v>
      </c>
      <c r="DH7" s="71"/>
      <c r="DI7" s="71"/>
      <c r="DJ7" s="71"/>
      <c r="DK7" s="71"/>
      <c r="DL7" s="71"/>
      <c r="DM7" s="71"/>
      <c r="DN7" s="71"/>
      <c r="DO7" s="71"/>
      <c r="DP7" s="71"/>
      <c r="DQ7" s="71"/>
      <c r="DR7" s="71"/>
      <c r="DS7" s="71"/>
      <c r="DT7" s="71"/>
      <c r="DU7" s="71"/>
      <c r="DV7" s="71"/>
      <c r="DW7" s="71"/>
      <c r="DX7" s="71"/>
      <c r="DY7" s="71"/>
      <c r="DZ7" s="71"/>
      <c r="EA7" s="71"/>
      <c r="EB7" s="71"/>
      <c r="EC7" s="71"/>
      <c r="ED7" s="71" t="s">
        <v>100</v>
      </c>
      <c r="EE7" s="71" t="s">
        <v>100</v>
      </c>
      <c r="EF7" s="71" t="s">
        <v>100</v>
      </c>
      <c r="EG7" s="71" t="s">
        <v>100</v>
      </c>
      <c r="EH7" s="71" t="s">
        <v>100</v>
      </c>
      <c r="EI7" s="71" t="s">
        <v>100</v>
      </c>
      <c r="EJ7" s="71" t="s">
        <v>100</v>
      </c>
      <c r="EK7" s="71" t="s">
        <v>100</v>
      </c>
      <c r="EL7" s="71" t="s">
        <v>100</v>
      </c>
      <c r="EM7" s="71" t="s">
        <v>100</v>
      </c>
      <c r="EN7" s="71" t="s">
        <v>100</v>
      </c>
    </row>
    <row r="8" spans="1:144" ht="13.5">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102</v>
      </c>
      <c r="C9" s="58" t="s">
        <v>103</v>
      </c>
      <c r="D9" s="58" t="s">
        <v>104</v>
      </c>
      <c r="E9" s="58" t="s">
        <v>105</v>
      </c>
      <c r="F9" s="58" t="s">
        <v>106</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60</v>
      </c>
      <c r="B10" s="64">
        <f>DATEVALUE($B$6-4&amp;"年1月1日")</f>
        <v>40179</v>
      </c>
      <c r="C10" s="64">
        <f>DATEVALUE($B$6-3&amp;"年1月1日")</f>
        <v>40544</v>
      </c>
      <c r="D10" s="64">
        <f>DATEVALUE($B$6-2&amp;"年1月1日")</f>
        <v>40909</v>
      </c>
      <c r="E10" s="64">
        <f>DATEVALUE($B$6-1&amp;"年1月1日")</f>
        <v>41275</v>
      </c>
      <c r="F10" s="64">
        <f>DATEVALUE($B$6&amp;"年1月1日")</f>
        <v>41640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3.0.9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2016-02-03T09:27:06Z</dcterms:created>
  <dcterms:modified xsi:type="dcterms:W3CDTF">2016-02-24T05:04:02Z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2.0.5.0</vt:lpwstr>
    </vt:vector>
  </property>
  <property fmtid="{DCFEDD21-7773-49B2-8022-6FC58DB5260B}" pid="3" name="LastSavedVersion">
    <vt:lpwstr>2.0.5.0</vt:lpwstr>
  </property>
  <property fmtid="{DCFEDD21-7773-49B2-8022-6FC58DB5260B}" pid="4" name="LastSavedDate">
    <vt:filetime>2016-02-24T05:04:02Z</vt:filetime>
  </property>
</Properties>
</file>