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102.3\HomeDir$\0172\上下水道課\Ｈ27\報告\経営分析表\"/>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<sst xmlns="http://schemas.openxmlformats.org/spreadsheetml/2006/main" count="218" uniqueCount="108">
  <si>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</si>
  <si>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</si>
  <si>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</si>
  <si>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</si>
  <si>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</si>
  <si>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</si>
  <si>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</si>
  <si>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</si>
  <si>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</si>
  <si>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</si>
  <si>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</si>
  <si>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</si>
  <si>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</si>
  <si>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</si>
  <si>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</si>
  <si>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</si>
  <si>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</si>
  <si>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</si>
  <si>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</si>
  <si>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</si>
  <si>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</si>
  <si>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</si>
  <si>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</si>
  <si>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</si>
  <si>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</si>
  <si>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</si>
  <si>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</si>
  <si>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</si>
  <si>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</si>
  <si>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</si>
  <si>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</si>
  <si>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</si>
  <si>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</si>
  <si>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</si>
  <si>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</si>
  <si>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</si>
  <si>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</si>
  <si>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</si>
  <si>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</si>
  <si>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</si>
  <si>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</si>
  <si>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</si>
  <si>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</si>
  <si>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</si>
  <si>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</si>
  <si>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</si>
  <si>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</si>
  <si>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</si>
  <si>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</si>
  <si>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</si>
  <si>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</si>
  <si>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</si>
  <si>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</si>
  <si>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</si>
  <si>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</si>
  <si>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</si>
  <si>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</si>
  <si>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</si>
  <si>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</si>
  <si>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</si>
  <si>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</si>
  <si>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</si>
  <si>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</si>
  <si>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</si>
  <si>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</si>
  <si>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</si>
  <si>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</si>
  <si>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</si>
  <si>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</si>
  <si>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</si>
  <si>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</si>
  <si>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</si>
  <si>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</si>
  <si>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</si>
  <si>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</si>
  <si>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</si>
  <si>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</si>
  <si>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</si>
  <si>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</si>
  <si>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</si>
  <si>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</si>
  <si>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</si>
  <si>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</si>
  <si>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</si>
  <si>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</si>
  <si>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</si>
  <si>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</si>
  <si>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</si>
  <si>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</si>
  <si>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</si>
  <si>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</si>
  <si>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</si>
  <si>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</si>
  <si>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国富町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</si>
  <si>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</si>
  <si>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</si>
  <si>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</si>
  <si>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</si>
  <si>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</si>
  <si>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</si>
  <si>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</si>
  <si>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</si>
  <si>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</si>
  <si>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</si>
  <si>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</si>
  <si>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これまでは、自己財源等により経営を行ってきましたが、水源水量減少や経年による水源及び導水管の老朽化により災害リスクが生じてきました。
　そのため、平成25年度より上水道との統合整備事業を行い、28年度に統合予定であります。
　上水道統合より、施設管理の一元化による維持管理性の向上、並びに、地域住民への安全で安定した水道水の供給が行われます。
　また、管路については上水道と同じく更新率が低いことから、計画的に更新し改善に努めていきます。
　</t>
    <rPh sb="7" eb="9">
      <t>ジコ</t>
    </rPh>
    <rPh sb="9" eb="12">
      <t>ザイゲントウ</t>
    </rPh>
    <rPh sb="15" eb="17">
      <t>ケイエイ</t>
    </rPh>
    <rPh sb="18" eb="19">
      <t>オコナ</t>
    </rPh>
    <rPh sb="34" eb="36">
      <t>ケイネン</t>
    </rPh>
    <rPh sb="39" eb="41">
      <t>スイゲン</t>
    </rPh>
    <rPh sb="41" eb="42">
      <t>オヨ</t>
    </rPh>
    <rPh sb="43" eb="45">
      <t>ドウスイ</t>
    </rPh>
    <rPh sb="45" eb="46">
      <t>カン</t>
    </rPh>
    <rPh sb="47" eb="49">
      <t>ロウキュウ</t>
    </rPh>
    <rPh sb="49" eb="50">
      <t>カ</t>
    </rPh>
    <rPh sb="74" eb="76">
      <t>ヘイセイ</t>
    </rPh>
    <rPh sb="78" eb="80">
      <t>ネンド</t>
    </rPh>
    <rPh sb="82" eb="85">
      <t>ジョウスイドウ</t>
    </rPh>
    <rPh sb="87" eb="89">
      <t>トウゴウ</t>
    </rPh>
    <rPh sb="89" eb="91">
      <t>セイビ</t>
    </rPh>
    <rPh sb="91" eb="93">
      <t>ジギョウ</t>
    </rPh>
    <rPh sb="94" eb="95">
      <t>オコナ</t>
    </rPh>
    <rPh sb="99" eb="101">
      <t>ネンド</t>
    </rPh>
    <rPh sb="102" eb="104">
      <t>トウゴウ</t>
    </rPh>
    <rPh sb="104" eb="106">
      <t>ヨテイ</t>
    </rPh>
    <rPh sb="114" eb="116">
      <t>ジョウスイ</t>
    </rPh>
    <rPh sb="116" eb="117">
      <t>ドウ</t>
    </rPh>
    <rPh sb="117" eb="119">
      <t>トウゴウ</t>
    </rPh>
    <rPh sb="142" eb="143">
      <t>ナラ</t>
    </rPh>
    <rPh sb="146" eb="148">
      <t>チイキ</t>
    </rPh>
    <rPh sb="148" eb="150">
      <t>ジュウミン</t>
    </rPh>
    <rPh sb="152" eb="154">
      <t>アンゼン</t>
    </rPh>
    <rPh sb="155" eb="157">
      <t>アンテイ</t>
    </rPh>
    <rPh sb="159" eb="162">
      <t>スイドウスイ</t>
    </rPh>
    <rPh sb="163" eb="165">
      <t>キョウキュウ</t>
    </rPh>
    <rPh sb="177" eb="179">
      <t>カンロ</t>
    </rPh>
    <rPh sb="184" eb="187">
      <t>ジョウスイドウ</t>
    </rPh>
    <rPh sb="188" eb="189">
      <t>オナ</t>
    </rPh>
    <rPh sb="191" eb="193">
      <t>コウシン</t>
    </rPh>
    <rPh sb="193" eb="194">
      <t>リツ</t>
    </rPh>
    <rPh sb="195" eb="196">
      <t>ヒク</t>
    </rPh>
    <phoneticPr fontId="4"/>
  </si>
  <si>
    <t>　事業等の費用は給水収益や一般会計からの繰入金により経営を行い、収益的収支比率及び料金回収率は類似団体より高く、経営は健全に行われています。
　施設の効率性については、少子高齢化及び人口減少により施設利用率が類似団体より低いですが、給水原価及び有収率が示しているように、漏水が少なく施設の稼動が収益につながっていることから、効率的に経営されています。
　しかし、水源水量減少や水源及び導水管の老朽化により災害リスクが生じてきました。そのため、上水道との統合整備事業を平成25年度から国庫補助及び企業債借り入れにより行っています。
　平成28年度から上水道に統合され、施設管理の一元化による維持管理性の向上が行われます。</t>
    <phoneticPr fontId="4"/>
  </si>
  <si>
    <t>　管路の老朽化については、管路の経年化が比較的低く、有収率が高いため類似団体と比較して管路更新率が低いですが、平成28年度の上水道との統合後は計画的に更新し漏水等の改善に努めていきます。</t>
    <rPh sb="1" eb="3">
      <t>カンロ</t>
    </rPh>
    <rPh sb="4" eb="7">
      <t>ロウキュウカ</t>
    </rPh>
    <rPh sb="13" eb="15">
      <t>カンロ</t>
    </rPh>
    <rPh sb="16" eb="19">
      <t>ケイネンカ</t>
    </rPh>
    <rPh sb="20" eb="23">
      <t>ヒカクテキ</t>
    </rPh>
    <rPh sb="23" eb="24">
      <t>ヒク</t>
    </rPh>
    <rPh sb="26" eb="27">
      <t>ユウ</t>
    </rPh>
    <rPh sb="27" eb="28">
      <t>シュウ</t>
    </rPh>
    <rPh sb="28" eb="29">
      <t>リツ</t>
    </rPh>
    <rPh sb="30" eb="31">
      <t>タカ</t>
    </rPh>
    <rPh sb="39" eb="41">
      <t>ヒカク</t>
    </rPh>
    <rPh sb="43" eb="45">
      <t>カンロ</t>
    </rPh>
    <rPh sb="45" eb="47">
      <t>コウシン</t>
    </rPh>
    <rPh sb="47" eb="48">
      <t>リツ</t>
    </rPh>
    <rPh sb="49" eb="50">
      <t>ヒク</t>
    </rPh>
    <rPh sb="55" eb="57">
      <t>ヘイセイ</t>
    </rPh>
    <rPh sb="59" eb="61">
      <t>ネンド</t>
    </rPh>
    <rPh sb="62" eb="64">
      <t>ジョウスイ</t>
    </rPh>
    <rPh sb="64" eb="65">
      <t>ドウ</t>
    </rPh>
    <rPh sb="67" eb="69">
      <t>トウゴウ</t>
    </rPh>
    <rPh sb="69" eb="70">
      <t>ゴ</t>
    </rPh>
    <rPh sb="71" eb="74">
      <t>ケイカクテキ</t>
    </rPh>
    <rPh sb="75" eb="77">
      <t>コウシン</t>
    </rPh>
    <rPh sb="78" eb="81">
      <t>ロウスイトウ</t>
    </rPh>
    <rPh sb="82" eb="84">
      <t>カイゼン</t>
    </rPh>
    <rPh sb="85" eb="8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</si>
</sst>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0.39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34061320"/>
        <c:axId val="12395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234061320"/>
        <c:axId val="123953880"/>
      </c:lineChart>
      <c:dateAx>
        <c:axId val="234061320"/>
        <c:scaling>
          <c:orientation val="minMax"/>
        </c:scaling>
        <c:delete val="1"/>
        <c:axPos val="b"/>
        <c:numFmt formatCode="ge" sourceLinked="1"/>
        <c:majorTickMark val="none"/>
        <c:minorTickMark val="none"/>
        <c:tickLblPos val="none"/>
        <c:crossAx val="123953880"/>
        <c:crosses val="autoZero"/>
        <c:auto val="1"/>
        <c:lblOffset val="100"/>
        <c:baseTimeUnit val="years"/>
      </c:dateAx>
      <c:valAx>
        <c:axId val="12395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6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40.35</c:v>
                </c:pt>
                <c:pt idx="1">
                  <c:v>38.35</c:v>
                </c:pt>
                <c:pt idx="2">
                  <c:v>35.409999999999997</c:v>
                </c:pt>
                <c:pt idx="3">
                  <c:v>36.04</c:v>
                </c:pt>
                <c:pt idx="4">
                  <c:v>34.22</c:v>
                </c:pt>
              </c:numCache>
            </c:numRef>
          </c:val>
        </c:ser>
        <c:dLbls>
          <c:showLegendKey val="0"/>
          <c:showVal val="0"/>
          <c:showCatName val="0"/>
          <c:showSerName val="0"/>
          <c:showPercent val="0"/>
          <c:showBubbleSize val="0"/>
        </c:dLbls>
        <c:gapWidth val="150"/>
        <c:axId val="235528152"/>
        <c:axId val="2355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35528152"/>
        <c:axId val="235528544"/>
      </c:lineChart>
      <c:dateAx>
        <c:axId val="235528152"/>
        <c:scaling>
          <c:orientation val="minMax"/>
        </c:scaling>
        <c:delete val="1"/>
        <c:axPos val="b"/>
        <c:numFmt formatCode="ge" sourceLinked="1"/>
        <c:majorTickMark val="none"/>
        <c:minorTickMark val="none"/>
        <c:tickLblPos val="none"/>
        <c:crossAx val="235528544"/>
        <c:crosses val="autoZero"/>
        <c:auto val="1"/>
        <c:lblOffset val="100"/>
        <c:baseTimeUnit val="years"/>
      </c:dateAx>
      <c:valAx>
        <c:axId val="2355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2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92.87</c:v>
                </c:pt>
                <c:pt idx="1">
                  <c:v>95.02</c:v>
                </c:pt>
                <c:pt idx="2">
                  <c:v>96.33</c:v>
                </c:pt>
                <c:pt idx="3">
                  <c:v>95.76</c:v>
                </c:pt>
                <c:pt idx="4">
                  <c:v>93.33</c:v>
                </c:pt>
              </c:numCache>
            </c:numRef>
          </c:val>
        </c:ser>
        <c:dLbls>
          <c:showLegendKey val="0"/>
          <c:showVal val="0"/>
          <c:showCatName val="0"/>
          <c:showSerName val="0"/>
          <c:showPercent val="0"/>
          <c:showBubbleSize val="0"/>
        </c:dLbls>
        <c:gapWidth val="150"/>
        <c:axId val="235529720"/>
        <c:axId val="2354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35529720"/>
        <c:axId val="235482400"/>
      </c:lineChart>
      <c:dateAx>
        <c:axId val="235529720"/>
        <c:scaling>
          <c:orientation val="minMax"/>
        </c:scaling>
        <c:delete val="1"/>
        <c:axPos val="b"/>
        <c:numFmt formatCode="ge" sourceLinked="1"/>
        <c:majorTickMark val="none"/>
        <c:minorTickMark val="none"/>
        <c:tickLblPos val="none"/>
        <c:crossAx val="235482400"/>
        <c:crosses val="autoZero"/>
        <c:auto val="1"/>
        <c:lblOffset val="100"/>
        <c:baseTimeUnit val="years"/>
      </c:dateAx>
      <c:valAx>
        <c:axId val="2354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2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85.04</c:v>
                </c:pt>
                <c:pt idx="1">
                  <c:v>118.83</c:v>
                </c:pt>
                <c:pt idx="2">
                  <c:v>124.8</c:v>
                </c:pt>
                <c:pt idx="3">
                  <c:v>116.36</c:v>
                </c:pt>
                <c:pt idx="4">
                  <c:v>104.99</c:v>
                </c:pt>
              </c:numCache>
            </c:numRef>
          </c:val>
        </c:ser>
        <c:dLbls>
          <c:showLegendKey val="0"/>
          <c:showVal val="0"/>
          <c:showCatName val="0"/>
          <c:showSerName val="0"/>
          <c:showPercent val="0"/>
          <c:showBubbleSize val="0"/>
        </c:dLbls>
        <c:gapWidth val="150"/>
        <c:axId val="123786712"/>
        <c:axId val="23517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23786712"/>
        <c:axId val="235173008"/>
      </c:lineChart>
      <c:dateAx>
        <c:axId val="123786712"/>
        <c:scaling>
          <c:orientation val="minMax"/>
        </c:scaling>
        <c:delete val="1"/>
        <c:axPos val="b"/>
        <c:numFmt formatCode="ge" sourceLinked="1"/>
        <c:majorTickMark val="none"/>
        <c:minorTickMark val="none"/>
        <c:tickLblPos val="none"/>
        <c:crossAx val="235173008"/>
        <c:crosses val="autoZero"/>
        <c:auto val="1"/>
        <c:lblOffset val="100"/>
        <c:baseTimeUnit val="years"/>
      </c:dateAx>
      <c:valAx>
        <c:axId val="23517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8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232336"/>
        <c:axId val="23523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32336"/>
        <c:axId val="235232720"/>
      </c:lineChart>
      <c:dateAx>
        <c:axId val="235232336"/>
        <c:scaling>
          <c:orientation val="minMax"/>
        </c:scaling>
        <c:delete val="1"/>
        <c:axPos val="b"/>
        <c:numFmt formatCode="ge" sourceLinked="1"/>
        <c:majorTickMark val="none"/>
        <c:minorTickMark val="none"/>
        <c:tickLblPos val="none"/>
        <c:crossAx val="235232720"/>
        <c:crosses val="autoZero"/>
        <c:auto val="1"/>
        <c:lblOffset val="100"/>
        <c:baseTimeUnit val="years"/>
      </c:dateAx>
      <c:valAx>
        <c:axId val="23523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3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490048"/>
        <c:axId val="2334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490048"/>
        <c:axId val="233491616"/>
      </c:lineChart>
      <c:dateAx>
        <c:axId val="233490048"/>
        <c:scaling>
          <c:orientation val="minMax"/>
        </c:scaling>
        <c:delete val="1"/>
        <c:axPos val="b"/>
        <c:numFmt formatCode="ge" sourceLinked="1"/>
        <c:majorTickMark val="none"/>
        <c:minorTickMark val="none"/>
        <c:tickLblPos val="none"/>
        <c:crossAx val="233491616"/>
        <c:crosses val="autoZero"/>
        <c:auto val="1"/>
        <c:lblOffset val="100"/>
        <c:baseTimeUnit val="years"/>
      </c:dateAx>
      <c:valAx>
        <c:axId val="2334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496848"/>
        <c:axId val="23502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496848"/>
        <c:axId val="235020712"/>
      </c:lineChart>
      <c:dateAx>
        <c:axId val="235496848"/>
        <c:scaling>
          <c:orientation val="minMax"/>
        </c:scaling>
        <c:delete val="1"/>
        <c:axPos val="b"/>
        <c:numFmt formatCode="ge" sourceLinked="1"/>
        <c:majorTickMark val="none"/>
        <c:minorTickMark val="none"/>
        <c:tickLblPos val="none"/>
        <c:crossAx val="235020712"/>
        <c:crosses val="autoZero"/>
        <c:auto val="1"/>
        <c:lblOffset val="100"/>
        <c:baseTimeUnit val="years"/>
      </c:dateAx>
      <c:valAx>
        <c:axId val="23502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9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022280"/>
        <c:axId val="23502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022280"/>
        <c:axId val="235022672"/>
      </c:lineChart>
      <c:dateAx>
        <c:axId val="235022280"/>
        <c:scaling>
          <c:orientation val="minMax"/>
        </c:scaling>
        <c:delete val="1"/>
        <c:axPos val="b"/>
        <c:numFmt formatCode="ge" sourceLinked="1"/>
        <c:majorTickMark val="none"/>
        <c:minorTickMark val="none"/>
        <c:tickLblPos val="none"/>
        <c:crossAx val="235022672"/>
        <c:crosses val="autoZero"/>
        <c:auto val="1"/>
        <c:lblOffset val="100"/>
        <c:baseTimeUnit val="years"/>
      </c:dateAx>
      <c:valAx>
        <c:axId val="23502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2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formatCode="#,##0.00;&quot;△&quot;#,##0.00;&quot;-&quot;">
                  <c:v>71.150000000000006</c:v>
                </c:pt>
                <c:pt idx="4" formatCode="#,##0.00;&quot;△&quot;#,##0.00;&quot;-&quot;">
                  <c:v>444.06</c:v>
                </c:pt>
              </c:numCache>
            </c:numRef>
          </c:val>
        </c:ser>
        <c:dLbls>
          <c:showLegendKey val="0"/>
          <c:showVal val="0"/>
          <c:showCatName val="0"/>
          <c:showSerName val="0"/>
          <c:showPercent val="0"/>
          <c:showBubbleSize val="0"/>
        </c:dLbls>
        <c:gapWidth val="150"/>
        <c:axId val="235023848"/>
        <c:axId val="23502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35023848"/>
        <c:axId val="235024240"/>
      </c:lineChart>
      <c:dateAx>
        <c:axId val="235023848"/>
        <c:scaling>
          <c:orientation val="minMax"/>
        </c:scaling>
        <c:delete val="1"/>
        <c:axPos val="b"/>
        <c:numFmt formatCode="ge" sourceLinked="1"/>
        <c:majorTickMark val="none"/>
        <c:minorTickMark val="none"/>
        <c:tickLblPos val="none"/>
        <c:crossAx val="235024240"/>
        <c:crosses val="autoZero"/>
        <c:auto val="1"/>
        <c:lblOffset val="100"/>
        <c:baseTimeUnit val="years"/>
      </c:dateAx>
      <c:valAx>
        <c:axId val="23502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2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84.33</c:v>
                </c:pt>
                <c:pt idx="1">
                  <c:v>116.29</c:v>
                </c:pt>
                <c:pt idx="2">
                  <c:v>122.8</c:v>
                </c:pt>
                <c:pt idx="3">
                  <c:v>115.84</c:v>
                </c:pt>
                <c:pt idx="4">
                  <c:v>102.05</c:v>
                </c:pt>
              </c:numCache>
            </c:numRef>
          </c:val>
        </c:ser>
        <c:dLbls>
          <c:showLegendKey val="0"/>
          <c:showVal val="0"/>
          <c:showCatName val="0"/>
          <c:showSerName val="0"/>
          <c:showPercent val="0"/>
          <c:showBubbleSize val="0"/>
        </c:dLbls>
        <c:gapWidth val="150"/>
        <c:axId val="235496456"/>
        <c:axId val="2354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35496456"/>
        <c:axId val="235496064"/>
      </c:lineChart>
      <c:dateAx>
        <c:axId val="235496456"/>
        <c:scaling>
          <c:orientation val="minMax"/>
        </c:scaling>
        <c:delete val="1"/>
        <c:axPos val="b"/>
        <c:numFmt formatCode="ge" sourceLinked="1"/>
        <c:majorTickMark val="none"/>
        <c:minorTickMark val="none"/>
        <c:tickLblPos val="none"/>
        <c:crossAx val="235496064"/>
        <c:crosses val="autoZero"/>
        <c:auto val="1"/>
        <c:lblOffset val="100"/>
        <c:baseTimeUnit val="years"/>
      </c:dateAx>
      <c:valAx>
        <c:axId val="2354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9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164.25</c:v>
                </c:pt>
                <c:pt idx="1">
                  <c:v>129.35</c:v>
                </c:pt>
                <c:pt idx="2">
                  <c:v>126.6</c:v>
                </c:pt>
                <c:pt idx="3">
                  <c:v>135.35</c:v>
                </c:pt>
                <c:pt idx="4">
                  <c:v>157.22999999999999</c:v>
                </c:pt>
              </c:numCache>
            </c:numRef>
          </c:val>
        </c:ser>
        <c:dLbls>
          <c:showLegendKey val="0"/>
          <c:showVal val="0"/>
          <c:showCatName val="0"/>
          <c:showSerName val="0"/>
          <c:showPercent val="0"/>
          <c:showBubbleSize val="0"/>
        </c:dLbls>
        <c:gapWidth val="150"/>
        <c:axId val="235021888"/>
        <c:axId val="2355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35021888"/>
        <c:axId val="235526976"/>
      </c:lineChart>
      <c:dateAx>
        <c:axId val="235021888"/>
        <c:scaling>
          <c:orientation val="minMax"/>
        </c:scaling>
        <c:delete val="1"/>
        <c:axPos val="b"/>
        <c:numFmt formatCode="ge" sourceLinked="1"/>
        <c:majorTickMark val="none"/>
        <c:minorTickMark val="none"/>
        <c:tickLblPos val="none"/>
        <c:crossAx val="235526976"/>
        <c:crosses val="autoZero"/>
        <c:auto val="1"/>
        <c:lblOffset val="100"/>
        <c:baseTimeUnit val="years"/>
      </c:dateAx>
      <c:valAx>
        <c:axId val="2355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33" zoomScale="91" zoomScaleNormal="91"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宮崎県　国富町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20464</v>
      </c>
      <c r="AJ8" s="74"/>
      <c r="AK8" s="74"/>
      <c r="AL8" s="74"/>
      <c r="AM8" s="74"/>
      <c r="AN8" s="74"/>
      <c r="AO8" s="74"/>
      <c r="AP8" s="75"/>
      <c r="AQ8" s="56">
        <f>データ!R6</f>
        <v>130.63</v>
      </c>
      <c r="AR8" s="56"/>
      <c r="AS8" s="56"/>
      <c r="AT8" s="56"/>
      <c r="AU8" s="56"/>
      <c r="AV8" s="56"/>
      <c r="AW8" s="56"/>
      <c r="AX8" s="56"/>
      <c r="AY8" s="56">
        <f>データ!S6</f>
        <v>156.66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6.76</v>
      </c>
      <c r="S10" s="56"/>
      <c r="T10" s="56"/>
      <c r="U10" s="56"/>
      <c r="V10" s="56"/>
      <c r="W10" s="56"/>
      <c r="X10" s="56"/>
      <c r="Y10" s="56"/>
      <c r="Z10" s="64">
        <f>データ!P6</f>
        <v>2918</v>
      </c>
      <c r="AA10" s="64"/>
      <c r="AB10" s="64"/>
      <c r="AC10" s="64"/>
      <c r="AD10" s="64"/>
      <c r="AE10" s="64"/>
      <c r="AF10" s="64"/>
      <c r="AG10" s="64"/>
      <c r="AH10" s="2"/>
      <c r="AI10" s="64">
        <f>データ!T6</f>
        <v>1380</v>
      </c>
      <c r="AJ10" s="64"/>
      <c r="AK10" s="64"/>
      <c r="AL10" s="64"/>
      <c r="AM10" s="64"/>
      <c r="AN10" s="64"/>
      <c r="AO10" s="64"/>
      <c r="AP10" s="64"/>
      <c r="AQ10" s="56">
        <f>データ!U6</f>
        <v>8.81</v>
      </c>
      <c r="AR10" s="56"/>
      <c r="AS10" s="56"/>
      <c r="AT10" s="56"/>
      <c r="AU10" s="56"/>
      <c r="AV10" s="56"/>
      <c r="AW10" s="56"/>
      <c r="AX10" s="56"/>
      <c r="AY10" s="56">
        <f>データ!V6</f>
        <v>156.63999999999999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453820</v>
      </c>
      <c r="D6" s="31">
        <f t="shared" si="3"/>
        <v>47</v>
      </c>
      <c r="E6" s="31">
        <f t="shared" si="3"/>
        <v>1</v>
      </c>
      <c r="F6" s="31">
        <f t="shared" si="3"/>
        <v>0</v>
      </c>
      <c r="G6" s="31">
        <f t="shared" si="3"/>
        <v>0</v>
      </c>
      <c r="H6" s="31" t="str">
        <f t="shared" si="3"/>
        <v>宮崎県　国富町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6.76</v>
      </c>
      <c r="P6" s="32">
        <f t="shared" si="3"/>
        <v>2918</v>
      </c>
      <c r="Q6" s="32">
        <f t="shared" si="3"/>
        <v>20464</v>
      </c>
      <c r="R6" s="32">
        <f t="shared" si="3"/>
        <v>130.63</v>
      </c>
      <c r="S6" s="32">
        <f t="shared" si="3"/>
        <v>156.66</v>
      </c>
      <c r="T6" s="32">
        <f t="shared" si="3"/>
        <v>1380</v>
      </c>
      <c r="U6" s="32">
        <f t="shared" si="3"/>
        <v>8.81</v>
      </c>
      <c r="V6" s="32">
        <f t="shared" si="3"/>
        <v>156.63999999999999</v>
      </c>
      <c r="W6" s="33">
        <f>IF(W7="",NA(),W7)</f>
        <v>85.04</v>
      </c>
      <c r="X6" s="33">
        <f t="shared" ref="X6:AF6" si="4">IF(X7="",NA(),X7)</f>
        <v>118.83</v>
      </c>
      <c r="Y6" s="33">
        <f t="shared" si="4"/>
        <v>124.8</v>
      </c>
      <c r="Z6" s="33">
        <f t="shared" si="4"/>
        <v>116.36</v>
      </c>
      <c r="AA6" s="33">
        <f t="shared" si="4"/>
        <v>104.99</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3">
        <f t="shared" si="7"/>
        <v>71.150000000000006</v>
      </c>
      <c r="BH6" s="33">
        <f t="shared" si="7"/>
        <v>444.06</v>
      </c>
      <c r="BI6" s="33">
        <f t="shared" si="7"/>
        <v>1450.45</v>
      </c>
      <c r="BJ6" s="33">
        <f t="shared" si="7"/>
        <v>1442.51</v>
      </c>
      <c r="BK6" s="33">
        <f t="shared" si="7"/>
        <v>1496.15</v>
      </c>
      <c r="BL6" s="33">
        <f t="shared" si="7"/>
        <v>1462.56</v>
      </c>
      <c r="BM6" s="33">
        <f t="shared" si="7"/>
        <v>1486.62</v>
      </c>
      <c r="BN6" s="32" t="str">
        <f>IF(BN7="","",IF(BN7="-","【-】","【"&amp;SUBSTITUTE(TEXT(BN7,"#,##0.00"),"-","△")&amp;"】"))</f>
        <v>【1,239.32】</v>
      </c>
      <c r="BO6" s="33">
        <f>IF(BO7="",NA(),BO7)</f>
        <v>84.33</v>
      </c>
      <c r="BP6" s="33">
        <f t="shared" ref="BP6:BX6" si="8">IF(BP7="",NA(),BP7)</f>
        <v>116.29</v>
      </c>
      <c r="BQ6" s="33">
        <f t="shared" si="8"/>
        <v>122.8</v>
      </c>
      <c r="BR6" s="33">
        <f t="shared" si="8"/>
        <v>115.84</v>
      </c>
      <c r="BS6" s="33">
        <f t="shared" si="8"/>
        <v>102.05</v>
      </c>
      <c r="BT6" s="33">
        <f t="shared" si="8"/>
        <v>33.96</v>
      </c>
      <c r="BU6" s="33">
        <f t="shared" si="8"/>
        <v>33.299999999999997</v>
      </c>
      <c r="BV6" s="33">
        <f t="shared" si="8"/>
        <v>33.01</v>
      </c>
      <c r="BW6" s="33">
        <f t="shared" si="8"/>
        <v>32.39</v>
      </c>
      <c r="BX6" s="33">
        <f t="shared" si="8"/>
        <v>24.39</v>
      </c>
      <c r="BY6" s="32" t="str">
        <f>IF(BY7="","",IF(BY7="-","【-】","【"&amp;SUBSTITUTE(TEXT(BY7,"#,##0.00"),"-","△")&amp;"】"))</f>
        <v>【36.33】</v>
      </c>
      <c r="BZ6" s="33">
        <f>IF(BZ7="",NA(),BZ7)</f>
        <v>164.25</v>
      </c>
      <c r="CA6" s="33">
        <f t="shared" ref="CA6:CI6" si="9">IF(CA7="",NA(),CA7)</f>
        <v>129.35</v>
      </c>
      <c r="CB6" s="33">
        <f t="shared" si="9"/>
        <v>126.6</v>
      </c>
      <c r="CC6" s="33">
        <f t="shared" si="9"/>
        <v>135.35</v>
      </c>
      <c r="CD6" s="33">
        <f t="shared" si="9"/>
        <v>157.22999999999999</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40.35</v>
      </c>
      <c r="CL6" s="33">
        <f t="shared" ref="CL6:CT6" si="10">IF(CL7="",NA(),CL7)</f>
        <v>38.35</v>
      </c>
      <c r="CM6" s="33">
        <f t="shared" si="10"/>
        <v>35.409999999999997</v>
      </c>
      <c r="CN6" s="33">
        <f t="shared" si="10"/>
        <v>36.04</v>
      </c>
      <c r="CO6" s="33">
        <f t="shared" si="10"/>
        <v>34.22</v>
      </c>
      <c r="CP6" s="33">
        <f t="shared" si="10"/>
        <v>51.56</v>
      </c>
      <c r="CQ6" s="33">
        <f t="shared" si="10"/>
        <v>50.66</v>
      </c>
      <c r="CR6" s="33">
        <f t="shared" si="10"/>
        <v>51.11</v>
      </c>
      <c r="CS6" s="33">
        <f t="shared" si="10"/>
        <v>50.49</v>
      </c>
      <c r="CT6" s="33">
        <f t="shared" si="10"/>
        <v>48.36</v>
      </c>
      <c r="CU6" s="32" t="str">
        <f>IF(CU7="","",IF(CU7="-","【-】","【"&amp;SUBSTITUTE(TEXT(CU7,"#,##0.00"),"-","△")&amp;"】"))</f>
        <v>【58.19】</v>
      </c>
      <c r="CV6" s="33">
        <f>IF(CV7="",NA(),CV7)</f>
        <v>92.87</v>
      </c>
      <c r="CW6" s="33">
        <f t="shared" ref="CW6:DE6" si="11">IF(CW7="",NA(),CW7)</f>
        <v>95.02</v>
      </c>
      <c r="CX6" s="33">
        <f t="shared" si="11"/>
        <v>96.33</v>
      </c>
      <c r="CY6" s="33">
        <f t="shared" si="11"/>
        <v>95.76</v>
      </c>
      <c r="CZ6" s="33">
        <f t="shared" si="11"/>
        <v>93.33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0.39</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453820</v>
      </c>
      <c r="D7" s="35">
        <v>47</v>
      </c>
      <c r="E7" s="35">
        <v>1</v>
      </c>
      <c r="F7" s="35">
        <v>0</v>
      </c>
      <c r="G7" s="35">
        <v>0</v>
      </c>
      <c r="H7" s="35" t="s">
        <v>93</v>
      </c>
      <c r="I7" s="35" t="s">
        <v>94</v>
      </c>
      <c r="J7" s="35" t="s">
        <v>95</v>
      </c>
      <c r="K7" s="35" t="s">
        <v>96</v>
      </c>
      <c r="L7" s="35" t="s">
        <v>97</v>
      </c>
      <c r="M7" s="36" t="s">
        <v>98</v>
      </c>
      <c r="N7" s="36" t="s">
        <v>99</v>
      </c>
      <c r="O7" s="36">
        <v>6.76</v>
      </c>
      <c r="P7" s="36">
        <v>2918</v>
      </c>
      <c r="Q7" s="36">
        <v>20464</v>
      </c>
      <c r="R7" s="36">
        <v>130.63</v>
      </c>
      <c r="S7" s="36">
        <v>156.66</v>
      </c>
      <c r="T7" s="36">
        <v>1380</v>
      </c>
      <c r="U7" s="36">
        <v>8.81</v>
      </c>
      <c r="V7" s="36">
        <v>156.63999999999999</v>
      </c>
      <c r="W7" s="36">
        <v>85.04</v>
      </c>
      <c r="X7" s="36">
        <v>118.83</v>
      </c>
      <c r="Y7" s="36">
        <v>124.8</v>
      </c>
      <c r="Z7" s="36">
        <v>116.36</v>
      </c>
      <c r="AA7" s="36">
        <v>104.99</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71.150000000000006</v>
      </c>
      <c r="BH7" s="36">
        <v>444.06</v>
      </c>
      <c r="BI7" s="36">
        <v>1450.45</v>
      </c>
      <c r="BJ7" s="36">
        <v>1442.51</v>
      </c>
      <c r="BK7" s="36">
        <v>1496.15</v>
      </c>
      <c r="BL7" s="36">
        <v>1462.56</v>
      </c>
      <c r="BM7" s="36">
        <v>1486.62</v>
      </c>
      <c r="BN7" s="36">
        <v>1239.32</v>
      </c>
      <c r="BO7" s="36">
        <v>84.33</v>
      </c>
      <c r="BP7" s="36">
        <v>116.29</v>
      </c>
      <c r="BQ7" s="36">
        <v>122.8</v>
      </c>
      <c r="BR7" s="36">
        <v>115.84</v>
      </c>
      <c r="BS7" s="36">
        <v>102.05</v>
      </c>
      <c r="BT7" s="36">
        <v>33.96</v>
      </c>
      <c r="BU7" s="36">
        <v>33.299999999999997</v>
      </c>
      <c r="BV7" s="36">
        <v>33.01</v>
      </c>
      <c r="BW7" s="36">
        <v>32.39</v>
      </c>
      <c r="BX7" s="36">
        <v>24.39</v>
      </c>
      <c r="BY7" s="36">
        <v>36.33</v>
      </c>
      <c r="BZ7" s="36">
        <v>164.25</v>
      </c>
      <c r="CA7" s="36">
        <v>129.35</v>
      </c>
      <c r="CB7" s="36">
        <v>126.6</v>
      </c>
      <c r="CC7" s="36">
        <v>135.35</v>
      </c>
      <c r="CD7" s="36">
        <v>157.22999999999999</v>
      </c>
      <c r="CE7" s="36">
        <v>512.74</v>
      </c>
      <c r="CF7" s="36">
        <v>526.57000000000005</v>
      </c>
      <c r="CG7" s="36">
        <v>523.08000000000004</v>
      </c>
      <c r="CH7" s="36">
        <v>530.83000000000004</v>
      </c>
      <c r="CI7" s="36">
        <v>734.18</v>
      </c>
      <c r="CJ7" s="36">
        <v>476.46</v>
      </c>
      <c r="CK7" s="36">
        <v>40.35</v>
      </c>
      <c r="CL7" s="36">
        <v>38.35</v>
      </c>
      <c r="CM7" s="36">
        <v>35.409999999999997</v>
      </c>
      <c r="CN7" s="36">
        <v>36.04</v>
      </c>
      <c r="CO7" s="36">
        <v>34.22</v>
      </c>
      <c r="CP7" s="36">
        <v>51.56</v>
      </c>
      <c r="CQ7" s="36">
        <v>50.66</v>
      </c>
      <c r="CR7" s="36">
        <v>51.11</v>
      </c>
      <c r="CS7" s="36">
        <v>50.49</v>
      </c>
      <c r="CT7" s="36">
        <v>48.36</v>
      </c>
      <c r="CU7" s="36">
        <v>58.19</v>
      </c>
      <c r="CV7" s="36">
        <v>92.87</v>
      </c>
      <c r="CW7" s="36">
        <v>95.02</v>
      </c>
      <c r="CX7" s="36">
        <v>96.33</v>
      </c>
      <c r="CY7" s="36">
        <v>95.76</v>
      </c>
      <c r="CZ7" s="36">
        <v>93.33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0.39</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26-MASTER</cp:lastModifiedBy>
  <cp:lastPrinted>2016-02-04T02:45:29Z</cp:lastPrinted>
  <dcterms:created xsi:type="dcterms:W3CDTF">2016-01-18T05:07:40Z</dcterms:created>
  <dcterms:modified xsi:type="dcterms:W3CDTF">2016-03-07T01:57:53Z</dcterms:modified>
  <cp:category/>
</cp:coreProperties>
</file>