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<sst xmlns="http://schemas.openxmlformats.org/spreadsheetml/2006/main" count="218" uniqueCount="108">
  <si>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</si>
  <si>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</si>
  <si>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</si>
  <si>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</si>
  <si>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</si>
  <si>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</si>
  <si>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</si>
  <si>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</si>
  <si>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</si>
  <si>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</si>
  <si>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</si>
  <si>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</si>
  <si>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</si>
  <si>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</si>
  <si>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</si>
  <si>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</si>
  <si>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</si>
  <si>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</si>
  <si>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</si>
  <si>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</si>
  <si>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</si>
  <si>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</si>
  <si>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</si>
  <si>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</si>
  <si>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</si>
  <si>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</si>
  <si>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</si>
  <si>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</si>
  <si>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</si>
  <si>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</si>
  <si>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</si>
  <si>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</si>
  <si>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</si>
  <si>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</si>
  <si>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</si>
  <si>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</si>
  <si>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</si>
  <si>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</si>
  <si>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</si>
  <si>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</si>
  <si>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</si>
  <si>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</si>
  <si>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</si>
  <si>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</si>
  <si>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</si>
  <si>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</si>
  <si>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</si>
  <si>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</si>
  <si>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</si>
  <si>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</si>
  <si>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</si>
  <si>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</si>
  <si>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</si>
  <si>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</si>
  <si>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</si>
  <si>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</si>
  <si>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</si>
  <si>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</si>
  <si>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</si>
  <si>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</si>
  <si>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</si>
  <si>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</si>
  <si>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</si>
  <si>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</si>
  <si>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</si>
  <si>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</si>
  <si>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</si>
  <si>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</si>
  <si>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</si>
  <si>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</si>
  <si>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</si>
  <si>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</si>
  <si>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</si>
  <si>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</si>
  <si>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</si>
  <si>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</si>
  <si>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</si>
  <si>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</si>
  <si>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</si>
  <si>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</si>
  <si>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</si>
  <si>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</si>
  <si>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</si>
  <si>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</si>
  <si>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</si>
  <si>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</si>
  <si>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</si>
  <si>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</si>
  <si>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</si>
  <si>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</si>
  <si>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</si>
  <si>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</si>
  <si>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</si>
  <si>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西米良村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</si>
  <si>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</si>
  <si>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</si>
  <si>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</si>
  <si>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</si>
  <si>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</si>
  <si>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</si>
  <si>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</si>
  <si>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</si>
  <si>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</si>
  <si>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</si>
  <si>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</si>
  <si>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の現状は給水原価が低く抑えられている。今後は数十年を経過し老朽化した施設の更新に要した地方債の償還により給水原価が上昇する見込みである。しかし、本村のような小規模な事業体では料金収入だけでは事業の経営が厳しく運営基盤が脆弱である。今後も更なる経営改善に努め、安全で安定した飲料水を供給し村民の生活環境の向上に寄与するため施設整備を進めていく予定である。</t>
    <rPh sb="1" eb="3">
      <t>ホンソン</t>
    </rPh>
    <rPh sb="4" eb="6">
      <t>ゲンジョウ</t>
    </rPh>
    <rPh sb="7" eb="9">
      <t>キュウスイ</t>
    </rPh>
    <rPh sb="9" eb="11">
      <t>ゲンカ</t>
    </rPh>
    <rPh sb="12" eb="13">
      <t>ヒク</t>
    </rPh>
    <rPh sb="14" eb="15">
      <t>オサ</t>
    </rPh>
    <rPh sb="22" eb="24">
      <t>コンゴ</t>
    </rPh>
    <rPh sb="25" eb="27">
      <t>スウジュウ</t>
    </rPh>
    <rPh sb="27" eb="28">
      <t>ネン</t>
    </rPh>
    <rPh sb="29" eb="31">
      <t>ケイカ</t>
    </rPh>
    <rPh sb="32" eb="35">
      <t>ロウキュウカ</t>
    </rPh>
    <rPh sb="37" eb="39">
      <t>シセツ</t>
    </rPh>
    <rPh sb="40" eb="42">
      <t>コウシン</t>
    </rPh>
    <rPh sb="43" eb="44">
      <t>ヨウ</t>
    </rPh>
    <rPh sb="46" eb="49">
      <t>チホウサイ</t>
    </rPh>
    <rPh sb="50" eb="52">
      <t>ショウカン</t>
    </rPh>
    <rPh sb="55" eb="57">
      <t>キュウスイ</t>
    </rPh>
    <rPh sb="57" eb="59">
      <t>ゲンカ</t>
    </rPh>
    <rPh sb="60" eb="62">
      <t>ジョウショウ</t>
    </rPh>
    <rPh sb="64" eb="66">
      <t>ミコ</t>
    </rPh>
    <rPh sb="75" eb="77">
      <t>ホンソン</t>
    </rPh>
    <rPh sb="81" eb="84">
      <t>ショウキボ</t>
    </rPh>
    <rPh sb="85" eb="88">
      <t>ジギョウタイ</t>
    </rPh>
    <rPh sb="90" eb="92">
      <t>リョウキン</t>
    </rPh>
    <rPh sb="92" eb="94">
      <t>シュウニュウ</t>
    </rPh>
    <rPh sb="98" eb="100">
      <t>ジギョウ</t>
    </rPh>
    <rPh sb="101" eb="103">
      <t>ケイエイ</t>
    </rPh>
    <rPh sb="104" eb="105">
      <t>キビ</t>
    </rPh>
    <rPh sb="107" eb="109">
      <t>ウンエイ</t>
    </rPh>
    <rPh sb="109" eb="111">
      <t>キバン</t>
    </rPh>
    <rPh sb="112" eb="114">
      <t>ゼイジャク</t>
    </rPh>
    <rPh sb="118" eb="120">
      <t>コンゴ</t>
    </rPh>
    <rPh sb="121" eb="122">
      <t>サラ</t>
    </rPh>
    <rPh sb="124" eb="126">
      <t>ケイエイ</t>
    </rPh>
    <rPh sb="126" eb="128">
      <t>カイゼン</t>
    </rPh>
    <rPh sb="129" eb="130">
      <t>ツト</t>
    </rPh>
    <rPh sb="132" eb="134">
      <t>アンゼン</t>
    </rPh>
    <rPh sb="135" eb="137">
      <t>アンテイ</t>
    </rPh>
    <rPh sb="139" eb="142">
      <t>インリョウスイ</t>
    </rPh>
    <rPh sb="143" eb="145">
      <t>キョウキュウ</t>
    </rPh>
    <rPh sb="146" eb="148">
      <t>ソンミン</t>
    </rPh>
    <rPh sb="149" eb="151">
      <t>セイカツ</t>
    </rPh>
    <rPh sb="151" eb="153">
      <t>カンキョウ</t>
    </rPh>
    <rPh sb="154" eb="156">
      <t>コウジョウ</t>
    </rPh>
    <rPh sb="157" eb="159">
      <t>キヨ</t>
    </rPh>
    <rPh sb="163" eb="165">
      <t>シセツ</t>
    </rPh>
    <rPh sb="165" eb="167">
      <t>セイビ</t>
    </rPh>
    <rPh sb="168" eb="169">
      <t>スス</t>
    </rPh>
    <rPh sb="173" eb="175">
      <t>ヨテイ</t>
    </rPh>
    <phoneticPr fontId="4"/>
  </si>
  <si>
    <t>①収益的収支比率
　平均値は上回っているが、100％を下回っているため、経営の健全性は確保されていない。施設の更新に伴い、今後は総費用及び地方債償還金が増加する見込みである。
④企業債残高対給水収益比率
　平成23年度より、国庫補助事業を活用して計画的に施設の更新事業を進めている。平成23年度まで施設の更新が先送りされていたため、比率が急激に上昇しており、今後は給水区域の拡張も予定されているため現状のまま推移すると見込まれる。
⑤料金回収率
　平成23年度をピークに比率が下がってきている。これは給水費用の上昇によるものである。
⑥給水原価
　平成23年度より給水原価が上昇している。これは、施設更新に伴う地方債利子の増加が主な要因である。
⑦施設利用率
　類似団体の平均値を大幅に超えて運営している。このことにより、経営の効率性は確保されている。</t>
    <rPh sb="1" eb="4">
      <t>シュウエキテキ</t>
    </rPh>
    <rPh sb="4" eb="6">
      <t>シュウシ</t>
    </rPh>
    <rPh sb="6" eb="8">
      <t>ヒリツ</t>
    </rPh>
    <rPh sb="10" eb="13">
      <t>ヘイキンチ</t>
    </rPh>
    <rPh sb="14" eb="16">
      <t>ウワマワ</t>
    </rPh>
    <rPh sb="27" eb="29">
      <t>シタマワ</t>
    </rPh>
    <rPh sb="36" eb="38">
      <t>ケイエイ</t>
    </rPh>
    <rPh sb="39" eb="42">
      <t>ケンゼンセイ</t>
    </rPh>
    <rPh sb="43" eb="45">
      <t>カクホ</t>
    </rPh>
    <rPh sb="52" eb="54">
      <t>シセツ</t>
    </rPh>
    <rPh sb="55" eb="57">
      <t>コウシン</t>
    </rPh>
    <rPh sb="58" eb="59">
      <t>トモナ</t>
    </rPh>
    <rPh sb="61" eb="63">
      <t>コンゴ</t>
    </rPh>
    <rPh sb="64" eb="67">
      <t>ソウヒヨウ</t>
    </rPh>
    <rPh sb="67" eb="68">
      <t>オヨ</t>
    </rPh>
    <rPh sb="69" eb="72">
      <t>チホウサイ</t>
    </rPh>
    <rPh sb="72" eb="75">
      <t>ショウカンキン</t>
    </rPh>
    <rPh sb="76" eb="78">
      <t>ゾウカ</t>
    </rPh>
    <rPh sb="80" eb="82">
      <t>ミコ</t>
    </rPh>
    <rPh sb="90" eb="93">
      <t>キギョウサイ</t>
    </rPh>
    <rPh sb="93" eb="95">
      <t>ザンダカ</t>
    </rPh>
    <rPh sb="95" eb="96">
      <t>タイ</t>
    </rPh>
    <rPh sb="96" eb="98">
      <t>キュウスイ</t>
    </rPh>
    <rPh sb="98" eb="100">
      <t>シュウエキ</t>
    </rPh>
    <rPh sb="100" eb="102">
      <t>ヒリツ</t>
    </rPh>
    <rPh sb="104" eb="106">
      <t>ヘイセイ</t>
    </rPh>
    <rPh sb="108" eb="110">
      <t>ネンド</t>
    </rPh>
    <rPh sb="113" eb="115">
      <t>コッコ</t>
    </rPh>
    <rPh sb="115" eb="117">
      <t>ホジョ</t>
    </rPh>
    <rPh sb="117" eb="119">
      <t>ジギョウ</t>
    </rPh>
    <rPh sb="120" eb="122">
      <t>カツヨウ</t>
    </rPh>
    <rPh sb="133" eb="135">
      <t>ジギョウ</t>
    </rPh>
    <rPh sb="136" eb="137">
      <t>スス</t>
    </rPh>
    <rPh sb="142" eb="144">
      <t>ヘイセイ</t>
    </rPh>
    <rPh sb="146" eb="148">
      <t>ネンド</t>
    </rPh>
    <rPh sb="150" eb="152">
      <t>シセツ</t>
    </rPh>
    <rPh sb="153" eb="155">
      <t>コウシン</t>
    </rPh>
    <rPh sb="156" eb="158">
      <t>サキオク</t>
    </rPh>
    <rPh sb="167" eb="169">
      <t>ヒリツ</t>
    </rPh>
    <rPh sb="170" eb="172">
      <t>キュウゲキ</t>
    </rPh>
    <rPh sb="173" eb="175">
      <t>ジョウショウ</t>
    </rPh>
    <rPh sb="180" eb="182">
      <t>コンゴ</t>
    </rPh>
    <rPh sb="183" eb="185">
      <t>キュウスイ</t>
    </rPh>
    <rPh sb="185" eb="187">
      <t>クイキ</t>
    </rPh>
    <rPh sb="188" eb="190">
      <t>カクチョウ</t>
    </rPh>
    <rPh sb="191" eb="193">
      <t>ヨテイ</t>
    </rPh>
    <rPh sb="200" eb="202">
      <t>ゲンジョウ</t>
    </rPh>
    <rPh sb="205" eb="207">
      <t>スイイ</t>
    </rPh>
    <rPh sb="210" eb="212">
      <t>ミコ</t>
    </rPh>
    <rPh sb="219" eb="221">
      <t>リョウキン</t>
    </rPh>
    <rPh sb="221" eb="223">
      <t>カイシュウ</t>
    </rPh>
    <rPh sb="223" eb="224">
      <t>リツ</t>
    </rPh>
    <rPh sb="226" eb="228">
      <t>ヘイセイ</t>
    </rPh>
    <rPh sb="230" eb="232">
      <t>ネンド</t>
    </rPh>
    <rPh sb="237" eb="239">
      <t>ヒリツ</t>
    </rPh>
    <rPh sb="240" eb="241">
      <t>サ</t>
    </rPh>
    <rPh sb="254" eb="256">
      <t>ヒヨウ</t>
    </rPh>
    <rPh sb="271" eb="273">
      <t>キュウスイ</t>
    </rPh>
    <rPh sb="273" eb="275">
      <t>ゲンカ</t>
    </rPh>
    <rPh sb="277" eb="279">
      <t>ヘイセイ</t>
    </rPh>
    <rPh sb="281" eb="283">
      <t>ネンド</t>
    </rPh>
    <rPh sb="285" eb="287">
      <t>キュウスイ</t>
    </rPh>
    <rPh sb="287" eb="289">
      <t>ゲンカ</t>
    </rPh>
    <rPh sb="290" eb="292">
      <t>ジョウショウ</t>
    </rPh>
    <rPh sb="301" eb="303">
      <t>シセツ</t>
    </rPh>
    <rPh sb="303" eb="305">
      <t>コウシン</t>
    </rPh>
    <rPh sb="306" eb="307">
      <t>トモナ</t>
    </rPh>
    <rPh sb="308" eb="311">
      <t>チホウサイ</t>
    </rPh>
    <rPh sb="311" eb="313">
      <t>リシ</t>
    </rPh>
    <rPh sb="314" eb="316">
      <t>ゾウカ</t>
    </rPh>
    <rPh sb="317" eb="318">
      <t>オモ</t>
    </rPh>
    <rPh sb="319" eb="321">
      <t>ヨウイン</t>
    </rPh>
    <rPh sb="328" eb="330">
      <t>シセツ</t>
    </rPh>
    <rPh sb="330" eb="333">
      <t>リヨウリツ</t>
    </rPh>
    <rPh sb="335" eb="337">
      <t>ルイジ</t>
    </rPh>
    <rPh sb="337" eb="339">
      <t>ダンタイ</t>
    </rPh>
    <rPh sb="340" eb="342">
      <t>ヘイキン</t>
    </rPh>
    <rPh sb="342" eb="343">
      <t>アタイ</t>
    </rPh>
    <rPh sb="344" eb="346">
      <t>オオハバ</t>
    </rPh>
    <rPh sb="365" eb="367">
      <t>ケイエイ</t>
    </rPh>
    <rPh sb="368" eb="371">
      <t>コウリツセイ</t>
    </rPh>
    <rPh sb="372" eb="374">
      <t>カクホ</t>
    </rPh>
    <phoneticPr fontId="4"/>
  </si>
  <si>
    <t>　老朽化している浄水場及び配水池は更新を行った。配水管については、布設時期が不明であるため、耐用年数を超過しているか判断がつかない箇所がある。
　平成23年度より、国庫補助事業を活用して施設の更新及び維持管理と経営の効率化を図るため計画的に事業を進めている。23年度からの事業では浄水場5箇所と配水管を２地区更新を行う予定である。このことから管路更新率は上昇するものと見込まれる。</t>
    <rPh sb="1" eb="4">
      <t>ロウキュウカ</t>
    </rPh>
    <rPh sb="8" eb="11">
      <t>ジョウスイジョウ</t>
    </rPh>
    <rPh sb="11" eb="12">
      <t>オヨ</t>
    </rPh>
    <rPh sb="13" eb="16">
      <t>ハイスイチ</t>
    </rPh>
    <rPh sb="17" eb="19">
      <t>コウシン</t>
    </rPh>
    <rPh sb="20" eb="21">
      <t>オコナ</t>
    </rPh>
    <rPh sb="24" eb="27">
      <t>ハイスイカン</t>
    </rPh>
    <rPh sb="33" eb="35">
      <t>フセツ</t>
    </rPh>
    <rPh sb="35" eb="37">
      <t>ジキ</t>
    </rPh>
    <rPh sb="38" eb="40">
      <t>フメイ</t>
    </rPh>
    <rPh sb="46" eb="48">
      <t>タイヨウ</t>
    </rPh>
    <rPh sb="48" eb="50">
      <t>ネンスウ</t>
    </rPh>
    <rPh sb="51" eb="53">
      <t>チョウカ</t>
    </rPh>
    <rPh sb="58" eb="60">
      <t>ハンダン</t>
    </rPh>
    <rPh sb="65" eb="67">
      <t>カショ</t>
    </rPh>
    <rPh sb="73" eb="75">
      <t>ヘイセイ</t>
    </rPh>
    <rPh sb="136" eb="138">
      <t>ジギョウ</t>
    </rPh>
    <rPh sb="140" eb="143">
      <t>ジョウスイジョウ</t>
    </rPh>
    <rPh sb="144" eb="146">
      <t>カショ</t>
    </rPh>
    <rPh sb="147" eb="150">
      <t>ハイスイカン</t>
    </rPh>
    <rPh sb="152" eb="154">
      <t>チク</t>
    </rPh>
    <rPh sb="154" eb="156">
      <t>コウシン</t>
    </rPh>
    <rPh sb="157" eb="158">
      <t>オコナ</t>
    </rPh>
    <rPh sb="159" eb="161">
      <t>ヨテイ</t>
    </rPh>
    <rPh sb="171" eb="173">
      <t>カンロ</t>
    </rPh>
    <rPh sb="173" eb="175">
      <t>コウシン</t>
    </rPh>
    <rPh sb="175" eb="176">
      <t>リツ</t>
    </rPh>
    <rPh sb="177" eb="179">
      <t>ジョウショウ</t>
    </rPh>
    <rPh sb="184" eb="186">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</si>
</sst>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188416"/>
        <c:axId val="1964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96188416"/>
        <c:axId val="196493696"/>
      </c:lineChart>
      <c:dateAx>
        <c:axId val="196188416"/>
        <c:scaling>
          <c:orientation val="minMax"/>
        </c:scaling>
        <c:delete val="1"/>
        <c:axPos val="b"/>
        <c:numFmt formatCode="ge" sourceLinked="1"/>
        <c:majorTickMark val="none"/>
        <c:minorTickMark val="none"/>
        <c:tickLblPos val="none"/>
        <c:crossAx val="196493696"/>
        <c:crosses val="autoZero"/>
        <c:auto val="1"/>
        <c:lblOffset val="100"/>
        <c:baseTimeUnit val="years"/>
      </c:dateAx>
      <c:valAx>
        <c:axId val="1964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71.28</c:v>
                </c:pt>
                <c:pt idx="1">
                  <c:v>142.18</c:v>
                </c:pt>
                <c:pt idx="2">
                  <c:v>142.57</c:v>
                </c:pt>
                <c:pt idx="3">
                  <c:v>139.18</c:v>
                </c:pt>
                <c:pt idx="4">
                  <c:v>137.26</c:v>
                </c:pt>
              </c:numCache>
            </c:numRef>
          </c:val>
        </c:ser>
        <c:dLbls>
          <c:showLegendKey val="0"/>
          <c:showVal val="0"/>
          <c:showCatName val="0"/>
          <c:showSerName val="0"/>
          <c:showPercent val="0"/>
          <c:showBubbleSize val="0"/>
        </c:dLbls>
        <c:gapWidth val="150"/>
        <c:axId val="200526464"/>
        <c:axId val="2005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00526464"/>
        <c:axId val="200532736"/>
      </c:lineChart>
      <c:dateAx>
        <c:axId val="200526464"/>
        <c:scaling>
          <c:orientation val="minMax"/>
        </c:scaling>
        <c:delete val="1"/>
        <c:axPos val="b"/>
        <c:numFmt formatCode="ge" sourceLinked="1"/>
        <c:majorTickMark val="none"/>
        <c:minorTickMark val="none"/>
        <c:tickLblPos val="none"/>
        <c:crossAx val="200532736"/>
        <c:crosses val="autoZero"/>
        <c:auto val="1"/>
        <c:lblOffset val="100"/>
        <c:baseTimeUnit val="years"/>
      </c:dateAx>
      <c:valAx>
        <c:axId val="2005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80.25</c:v>
                </c:pt>
                <c:pt idx="1">
                  <c:v>82.03</c:v>
                </c:pt>
                <c:pt idx="2">
                  <c:v>79.849999999999994</c:v>
                </c:pt>
                <c:pt idx="3">
                  <c:v>79.849999999999994</c:v>
                </c:pt>
                <c:pt idx="4">
                  <c:v>80.98</c:v>
                </c:pt>
              </c:numCache>
            </c:numRef>
          </c:val>
        </c:ser>
        <c:dLbls>
          <c:showLegendKey val="0"/>
          <c:showVal val="0"/>
          <c:showCatName val="0"/>
          <c:showSerName val="0"/>
          <c:showPercent val="0"/>
          <c:showBubbleSize val="0"/>
        </c:dLbls>
        <c:gapWidth val="150"/>
        <c:axId val="203696384"/>
        <c:axId val="2037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03696384"/>
        <c:axId val="203706752"/>
      </c:lineChart>
      <c:dateAx>
        <c:axId val="203696384"/>
        <c:scaling>
          <c:orientation val="minMax"/>
        </c:scaling>
        <c:delete val="1"/>
        <c:axPos val="b"/>
        <c:numFmt formatCode="ge" sourceLinked="1"/>
        <c:majorTickMark val="none"/>
        <c:minorTickMark val="none"/>
        <c:tickLblPos val="none"/>
        <c:crossAx val="203706752"/>
        <c:crosses val="autoZero"/>
        <c:auto val="1"/>
        <c:lblOffset val="100"/>
        <c:baseTimeUnit val="years"/>
      </c:dateAx>
      <c:valAx>
        <c:axId val="2037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91.17</c:v>
                </c:pt>
                <c:pt idx="1">
                  <c:v>105.51</c:v>
                </c:pt>
                <c:pt idx="2">
                  <c:v>81.41</c:v>
                </c:pt>
                <c:pt idx="3">
                  <c:v>96.25</c:v>
                </c:pt>
                <c:pt idx="4">
                  <c:v>85.86</c:v>
                </c:pt>
              </c:numCache>
            </c:numRef>
          </c:val>
        </c:ser>
        <c:dLbls>
          <c:showLegendKey val="0"/>
          <c:showVal val="0"/>
          <c:showCatName val="0"/>
          <c:showSerName val="0"/>
          <c:showPercent val="0"/>
          <c:showBubbleSize val="0"/>
        </c:dLbls>
        <c:gapWidth val="150"/>
        <c:axId val="196523904"/>
        <c:axId val="1965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96523904"/>
        <c:axId val="196530176"/>
      </c:lineChart>
      <c:dateAx>
        <c:axId val="196523904"/>
        <c:scaling>
          <c:orientation val="minMax"/>
        </c:scaling>
        <c:delete val="1"/>
        <c:axPos val="b"/>
        <c:numFmt formatCode="ge" sourceLinked="1"/>
        <c:majorTickMark val="none"/>
        <c:minorTickMark val="none"/>
        <c:tickLblPos val="none"/>
        <c:crossAx val="196530176"/>
        <c:crosses val="autoZero"/>
        <c:auto val="1"/>
        <c:lblOffset val="100"/>
        <c:baseTimeUnit val="years"/>
      </c:dateAx>
      <c:valAx>
        <c:axId val="1965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185344"/>
        <c:axId val="2001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185344"/>
        <c:axId val="200187264"/>
      </c:lineChart>
      <c:dateAx>
        <c:axId val="200185344"/>
        <c:scaling>
          <c:orientation val="minMax"/>
        </c:scaling>
        <c:delete val="1"/>
        <c:axPos val="b"/>
        <c:numFmt formatCode="ge" sourceLinked="1"/>
        <c:majorTickMark val="none"/>
        <c:minorTickMark val="none"/>
        <c:tickLblPos val="none"/>
        <c:crossAx val="200187264"/>
        <c:crosses val="autoZero"/>
        <c:auto val="1"/>
        <c:lblOffset val="100"/>
        <c:baseTimeUnit val="years"/>
      </c:dateAx>
      <c:valAx>
        <c:axId val="2001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217728"/>
        <c:axId val="2002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217728"/>
        <c:axId val="200219648"/>
      </c:lineChart>
      <c:dateAx>
        <c:axId val="200217728"/>
        <c:scaling>
          <c:orientation val="minMax"/>
        </c:scaling>
        <c:delete val="1"/>
        <c:axPos val="b"/>
        <c:numFmt formatCode="ge" sourceLinked="1"/>
        <c:majorTickMark val="none"/>
        <c:minorTickMark val="none"/>
        <c:tickLblPos val="none"/>
        <c:crossAx val="200219648"/>
        <c:crosses val="autoZero"/>
        <c:auto val="1"/>
        <c:lblOffset val="100"/>
        <c:baseTimeUnit val="years"/>
      </c:dateAx>
      <c:valAx>
        <c:axId val="2002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252032"/>
        <c:axId val="2002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252032"/>
        <c:axId val="200270592"/>
      </c:lineChart>
      <c:dateAx>
        <c:axId val="200252032"/>
        <c:scaling>
          <c:orientation val="minMax"/>
        </c:scaling>
        <c:delete val="1"/>
        <c:axPos val="b"/>
        <c:numFmt formatCode="ge" sourceLinked="1"/>
        <c:majorTickMark val="none"/>
        <c:minorTickMark val="none"/>
        <c:tickLblPos val="none"/>
        <c:crossAx val="200270592"/>
        <c:crosses val="autoZero"/>
        <c:auto val="1"/>
        <c:lblOffset val="100"/>
        <c:baseTimeUnit val="years"/>
      </c:dateAx>
      <c:valAx>
        <c:axId val="2002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356608"/>
        <c:axId val="2003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356608"/>
        <c:axId val="200358528"/>
      </c:lineChart>
      <c:dateAx>
        <c:axId val="200356608"/>
        <c:scaling>
          <c:orientation val="minMax"/>
        </c:scaling>
        <c:delete val="1"/>
        <c:axPos val="b"/>
        <c:numFmt formatCode="ge" sourceLinked="1"/>
        <c:majorTickMark val="none"/>
        <c:minorTickMark val="none"/>
        <c:tickLblPos val="none"/>
        <c:crossAx val="200358528"/>
        <c:crosses val="autoZero"/>
        <c:auto val="1"/>
        <c:lblOffset val="100"/>
        <c:baseTimeUnit val="years"/>
      </c:dateAx>
      <c:valAx>
        <c:axId val="2003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395.93</c:v>
                </c:pt>
                <c:pt idx="1">
                  <c:v>582.61</c:v>
                </c:pt>
                <c:pt idx="2">
                  <c:v>764.44</c:v>
                </c:pt>
                <c:pt idx="3">
                  <c:v>1501.3</c:v>
                </c:pt>
                <c:pt idx="4">
                  <c:v>2270.8200000000002</c:v>
                </c:pt>
              </c:numCache>
            </c:numRef>
          </c:val>
        </c:ser>
        <c:dLbls>
          <c:showLegendKey val="0"/>
          <c:showVal val="0"/>
          <c:showCatName val="0"/>
          <c:showSerName val="0"/>
          <c:showPercent val="0"/>
          <c:showBubbleSize val="0"/>
        </c:dLbls>
        <c:gapWidth val="150"/>
        <c:axId val="200405376"/>
        <c:axId val="2004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200405376"/>
        <c:axId val="200407296"/>
      </c:lineChart>
      <c:dateAx>
        <c:axId val="200405376"/>
        <c:scaling>
          <c:orientation val="minMax"/>
        </c:scaling>
        <c:delete val="1"/>
        <c:axPos val="b"/>
        <c:numFmt formatCode="ge" sourceLinked="1"/>
        <c:majorTickMark val="none"/>
        <c:minorTickMark val="none"/>
        <c:tickLblPos val="none"/>
        <c:crossAx val="200407296"/>
        <c:crosses val="autoZero"/>
        <c:auto val="1"/>
        <c:lblOffset val="100"/>
        <c:baseTimeUnit val="years"/>
      </c:dateAx>
      <c:valAx>
        <c:axId val="2004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50.96</c:v>
                </c:pt>
                <c:pt idx="1">
                  <c:v>66.95</c:v>
                </c:pt>
                <c:pt idx="2">
                  <c:v>63.98</c:v>
                </c:pt>
                <c:pt idx="3">
                  <c:v>60.42</c:v>
                </c:pt>
                <c:pt idx="4">
                  <c:v>49.98</c:v>
                </c:pt>
              </c:numCache>
            </c:numRef>
          </c:val>
        </c:ser>
        <c:dLbls>
          <c:showLegendKey val="0"/>
          <c:showVal val="0"/>
          <c:showCatName val="0"/>
          <c:showSerName val="0"/>
          <c:showPercent val="0"/>
          <c:showBubbleSize val="0"/>
        </c:dLbls>
        <c:gapWidth val="150"/>
        <c:axId val="200445952"/>
        <c:axId val="2004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200445952"/>
        <c:axId val="200447872"/>
      </c:lineChart>
      <c:dateAx>
        <c:axId val="200445952"/>
        <c:scaling>
          <c:orientation val="minMax"/>
        </c:scaling>
        <c:delete val="1"/>
        <c:axPos val="b"/>
        <c:numFmt formatCode="ge" sourceLinked="1"/>
        <c:majorTickMark val="none"/>
        <c:minorTickMark val="none"/>
        <c:tickLblPos val="none"/>
        <c:crossAx val="200447872"/>
        <c:crosses val="autoZero"/>
        <c:auto val="1"/>
        <c:lblOffset val="100"/>
        <c:baseTimeUnit val="years"/>
      </c:dateAx>
      <c:valAx>
        <c:axId val="2004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278.94</c:v>
                </c:pt>
                <c:pt idx="1">
                  <c:v>212.43</c:v>
                </c:pt>
                <c:pt idx="2">
                  <c:v>223.73</c:v>
                </c:pt>
                <c:pt idx="3">
                  <c:v>236.25</c:v>
                </c:pt>
                <c:pt idx="4">
                  <c:v>290.05</c:v>
                </c:pt>
              </c:numCache>
            </c:numRef>
          </c:val>
        </c:ser>
        <c:dLbls>
          <c:showLegendKey val="0"/>
          <c:showVal val="0"/>
          <c:showCatName val="0"/>
          <c:showSerName val="0"/>
          <c:showPercent val="0"/>
          <c:showBubbleSize val="0"/>
        </c:dLbls>
        <c:gapWidth val="150"/>
        <c:axId val="200461312"/>
        <c:axId val="2004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200461312"/>
        <c:axId val="200479872"/>
      </c:lineChart>
      <c:dateAx>
        <c:axId val="200461312"/>
        <c:scaling>
          <c:orientation val="minMax"/>
        </c:scaling>
        <c:delete val="1"/>
        <c:axPos val="b"/>
        <c:numFmt formatCode="ge" sourceLinked="1"/>
        <c:majorTickMark val="none"/>
        <c:minorTickMark val="none"/>
        <c:tickLblPos val="none"/>
        <c:crossAx val="200479872"/>
        <c:crosses val="autoZero"/>
        <c:auto val="1"/>
        <c:lblOffset val="100"/>
        <c:baseTimeUnit val="years"/>
      </c:dateAx>
      <c:valAx>
        <c:axId val="2004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西米良村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1233</v>
      </c>
      <c r="AJ8" s="55"/>
      <c r="AK8" s="55"/>
      <c r="AL8" s="55"/>
      <c r="AM8" s="55"/>
      <c r="AN8" s="55"/>
      <c r="AO8" s="55"/>
      <c r="AP8" s="56"/>
      <c r="AQ8" s="46">
        <f>データ!R6</f>
        <v>271.51</v>
      </c>
      <c r="AR8" s="46"/>
      <c r="AS8" s="46"/>
      <c r="AT8" s="46"/>
      <c r="AU8" s="46"/>
      <c r="AV8" s="46"/>
      <c r="AW8" s="46"/>
      <c r="AX8" s="46"/>
      <c r="AY8" s="46">
        <f>データ!S6</f>
        <v>4.54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59.63</v>
      </c>
      <c r="S10" s="46"/>
      <c r="T10" s="46"/>
      <c r="U10" s="46"/>
      <c r="V10" s="46"/>
      <c r="W10" s="46"/>
      <c r="X10" s="46"/>
      <c r="Y10" s="46"/>
      <c r="Z10" s="80">
        <f>データ!P6</f>
        <v>2451</v>
      </c>
      <c r="AA10" s="80"/>
      <c r="AB10" s="80"/>
      <c r="AC10" s="80"/>
      <c r="AD10" s="80"/>
      <c r="AE10" s="80"/>
      <c r="AF10" s="80"/>
      <c r="AG10" s="80"/>
      <c r="AH10" s="2"/>
      <c r="AI10" s="80">
        <f>データ!T6</f>
        <v>715</v>
      </c>
      <c r="AJ10" s="80"/>
      <c r="AK10" s="80"/>
      <c r="AL10" s="80"/>
      <c r="AM10" s="80"/>
      <c r="AN10" s="80"/>
      <c r="AO10" s="80"/>
      <c r="AP10" s="80"/>
      <c r="AQ10" s="46">
        <f>データ!U6</f>
        <v>0.02</v>
      </c>
      <c r="AR10" s="46"/>
      <c r="AS10" s="46"/>
      <c r="AT10" s="46"/>
      <c r="AU10" s="46"/>
      <c r="AV10" s="46"/>
      <c r="AW10" s="46"/>
      <c r="AX10" s="46"/>
      <c r="AY10" s="46">
        <f>データ!V6</f>
        <v>35750</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454036</v>
      </c>
      <c r="D6" s="31">
        <f t="shared" si="3"/>
        <v>47</v>
      </c>
      <c r="E6" s="31">
        <f t="shared" si="3"/>
        <v>1</v>
      </c>
      <c r="F6" s="31">
        <f t="shared" si="3"/>
        <v>0</v>
      </c>
      <c r="G6" s="31">
        <f t="shared" si="3"/>
        <v>0</v>
      </c>
      <c r="H6" s="31" t="str">
        <f t="shared" si="3"/>
        <v>宮崎県　西米良村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59.63</v>
      </c>
      <c r="P6" s="32">
        <f t="shared" si="3"/>
        <v>2451</v>
      </c>
      <c r="Q6" s="32">
        <f t="shared" si="3"/>
        <v>1233</v>
      </c>
      <c r="R6" s="32">
        <f t="shared" si="3"/>
        <v>271.51</v>
      </c>
      <c r="S6" s="32">
        <f t="shared" si="3"/>
        <v>4.54</v>
      </c>
      <c r="T6" s="32">
        <f t="shared" si="3"/>
        <v>715</v>
      </c>
      <c r="U6" s="32">
        <f t="shared" si="3"/>
        <v>0.02</v>
      </c>
      <c r="V6" s="32">
        <f t="shared" si="3"/>
        <v>35750</v>
      </c>
      <c r="W6" s="33">
        <f>IF(W7="",NA(),W7)</f>
        <v>91.17</v>
      </c>
      <c r="X6" s="33">
        <f t="shared" ref="X6:AF6" si="4">IF(X7="",NA(),X7)</f>
        <v>105.51</v>
      </c>
      <c r="Y6" s="33">
        <f t="shared" si="4"/>
        <v>81.41</v>
      </c>
      <c r="Z6" s="33">
        <f t="shared" si="4"/>
        <v>96.25</v>
      </c>
      <c r="AA6" s="33">
        <f t="shared" si="4"/>
        <v>85.86</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395.93</v>
      </c>
      <c r="BE6" s="33">
        <f t="shared" ref="BE6:BM6" si="7">IF(BE7="",NA(),BE7)</f>
        <v>582.61</v>
      </c>
      <c r="BF6" s="33">
        <f t="shared" si="7"/>
        <v>764.44</v>
      </c>
      <c r="BG6" s="33">
        <f t="shared" si="7"/>
        <v>1501.3</v>
      </c>
      <c r="BH6" s="33">
        <f t="shared" si="7"/>
        <v>2270.8200000000002</v>
      </c>
      <c r="BI6" s="33">
        <f t="shared" si="7"/>
        <v>1450.45</v>
      </c>
      <c r="BJ6" s="33">
        <f t="shared" si="7"/>
        <v>1442.51</v>
      </c>
      <c r="BK6" s="33">
        <f t="shared" si="7"/>
        <v>1496.15</v>
      </c>
      <c r="BL6" s="33">
        <f t="shared" si="7"/>
        <v>1462.56</v>
      </c>
      <c r="BM6" s="33">
        <f t="shared" si="7"/>
        <v>1486.62</v>
      </c>
      <c r="BN6" s="32" t="str">
        <f>IF(BN7="","",IF(BN7="-","【-】","【"&amp;SUBSTITUTE(TEXT(BN7,"#,##0.00"),"-","△")&amp;"】"))</f>
        <v>【1,239.32】</v>
      </c>
      <c r="BO6" s="33">
        <f>IF(BO7="",NA(),BO7)</f>
        <v>50.96</v>
      </c>
      <c r="BP6" s="33">
        <f t="shared" ref="BP6:BX6" si="8">IF(BP7="",NA(),BP7)</f>
        <v>66.95</v>
      </c>
      <c r="BQ6" s="33">
        <f t="shared" si="8"/>
        <v>63.98</v>
      </c>
      <c r="BR6" s="33">
        <f t="shared" si="8"/>
        <v>60.42</v>
      </c>
      <c r="BS6" s="33">
        <f t="shared" si="8"/>
        <v>49.98</v>
      </c>
      <c r="BT6" s="33">
        <f t="shared" si="8"/>
        <v>33.96</v>
      </c>
      <c r="BU6" s="33">
        <f t="shared" si="8"/>
        <v>33.299999999999997</v>
      </c>
      <c r="BV6" s="33">
        <f t="shared" si="8"/>
        <v>33.01</v>
      </c>
      <c r="BW6" s="33">
        <f t="shared" si="8"/>
        <v>32.39</v>
      </c>
      <c r="BX6" s="33">
        <f t="shared" si="8"/>
        <v>24.39</v>
      </c>
      <c r="BY6" s="32" t="str">
        <f>IF(BY7="","",IF(BY7="-","【-】","【"&amp;SUBSTITUTE(TEXT(BY7,"#,##0.00"),"-","△")&amp;"】"))</f>
        <v>【36.33】</v>
      </c>
      <c r="BZ6" s="33">
        <f>IF(BZ7="",NA(),BZ7)</f>
        <v>278.94</v>
      </c>
      <c r="CA6" s="33">
        <f t="shared" ref="CA6:CI6" si="9">IF(CA7="",NA(),CA7)</f>
        <v>212.43</v>
      </c>
      <c r="CB6" s="33">
        <f t="shared" si="9"/>
        <v>223.73</v>
      </c>
      <c r="CC6" s="33">
        <f t="shared" si="9"/>
        <v>236.25</v>
      </c>
      <c r="CD6" s="33">
        <f t="shared" si="9"/>
        <v>290.05</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71.28</v>
      </c>
      <c r="CL6" s="33">
        <f t="shared" ref="CL6:CT6" si="10">IF(CL7="",NA(),CL7)</f>
        <v>142.18</v>
      </c>
      <c r="CM6" s="33">
        <f t="shared" si="10"/>
        <v>142.57</v>
      </c>
      <c r="CN6" s="33">
        <f t="shared" si="10"/>
        <v>139.18</v>
      </c>
      <c r="CO6" s="33">
        <f t="shared" si="10"/>
        <v>137.26</v>
      </c>
      <c r="CP6" s="33">
        <f t="shared" si="10"/>
        <v>51.56</v>
      </c>
      <c r="CQ6" s="33">
        <f t="shared" si="10"/>
        <v>50.66</v>
      </c>
      <c r="CR6" s="33">
        <f t="shared" si="10"/>
        <v>51.11</v>
      </c>
      <c r="CS6" s="33">
        <f t="shared" si="10"/>
        <v>50.49</v>
      </c>
      <c r="CT6" s="33">
        <f t="shared" si="10"/>
        <v>48.36</v>
      </c>
      <c r="CU6" s="32" t="str">
        <f>IF(CU7="","",IF(CU7="-","【-】","【"&amp;SUBSTITUTE(TEXT(CU7,"#,##0.00"),"-","△")&amp;"】"))</f>
        <v>【58.19】</v>
      </c>
      <c r="CV6" s="33">
        <f>IF(CV7="",NA(),CV7)</f>
        <v>80.25</v>
      </c>
      <c r="CW6" s="33">
        <f t="shared" ref="CW6:DE6" si="11">IF(CW7="",NA(),CW7)</f>
        <v>82.03</v>
      </c>
      <c r="CX6" s="33">
        <f t="shared" si="11"/>
        <v>79.849999999999994</v>
      </c>
      <c r="CY6" s="33">
        <f t="shared" si="11"/>
        <v>79.849999999999994</v>
      </c>
      <c r="CZ6" s="33">
        <f t="shared" si="11"/>
        <v>80.98</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454036</v>
      </c>
      <c r="D7" s="35">
        <v>47</v>
      </c>
      <c r="E7" s="35">
        <v>1</v>
      </c>
      <c r="F7" s="35">
        <v>0</v>
      </c>
      <c r="G7" s="35">
        <v>0</v>
      </c>
      <c r="H7" s="35" t="s">
        <v>93</v>
      </c>
      <c r="I7" s="35" t="s">
        <v>94</v>
      </c>
      <c r="J7" s="35" t="s">
        <v>95</v>
      </c>
      <c r="K7" s="35" t="s">
        <v>96</v>
      </c>
      <c r="L7" s="35" t="s">
        <v>97</v>
      </c>
      <c r="M7" s="36" t="s">
        <v>98</v>
      </c>
      <c r="N7" s="36" t="s">
        <v>99</v>
      </c>
      <c r="O7" s="36">
        <v>59.63</v>
      </c>
      <c r="P7" s="36">
        <v>2451</v>
      </c>
      <c r="Q7" s="36">
        <v>1233</v>
      </c>
      <c r="R7" s="36">
        <v>271.51</v>
      </c>
      <c r="S7" s="36">
        <v>4.54</v>
      </c>
      <c r="T7" s="36">
        <v>715</v>
      </c>
      <c r="U7" s="36">
        <v>0.02</v>
      </c>
      <c r="V7" s="36">
        <v>35750</v>
      </c>
      <c r="W7" s="36">
        <v>91.17</v>
      </c>
      <c r="X7" s="36">
        <v>105.51</v>
      </c>
      <c r="Y7" s="36">
        <v>81.41</v>
      </c>
      <c r="Z7" s="36">
        <v>96.25</v>
      </c>
      <c r="AA7" s="36">
        <v>85.86</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395.93</v>
      </c>
      <c r="BE7" s="36">
        <v>582.61</v>
      </c>
      <c r="BF7" s="36">
        <v>764.44</v>
      </c>
      <c r="BG7" s="36">
        <v>1501.3</v>
      </c>
      <c r="BH7" s="36">
        <v>2270.8200000000002</v>
      </c>
      <c r="BI7" s="36">
        <v>1450.45</v>
      </c>
      <c r="BJ7" s="36">
        <v>1442.51</v>
      </c>
      <c r="BK7" s="36">
        <v>1496.15</v>
      </c>
      <c r="BL7" s="36">
        <v>1462.56</v>
      </c>
      <c r="BM7" s="36">
        <v>1486.62</v>
      </c>
      <c r="BN7" s="36">
        <v>1239.32</v>
      </c>
      <c r="BO7" s="36">
        <v>50.96</v>
      </c>
      <c r="BP7" s="36">
        <v>66.95</v>
      </c>
      <c r="BQ7" s="36">
        <v>63.98</v>
      </c>
      <c r="BR7" s="36">
        <v>60.42</v>
      </c>
      <c r="BS7" s="36">
        <v>49.98</v>
      </c>
      <c r="BT7" s="36">
        <v>33.96</v>
      </c>
      <c r="BU7" s="36">
        <v>33.299999999999997</v>
      </c>
      <c r="BV7" s="36">
        <v>33.01</v>
      </c>
      <c r="BW7" s="36">
        <v>32.39</v>
      </c>
      <c r="BX7" s="36">
        <v>24.39</v>
      </c>
      <c r="BY7" s="36">
        <v>36.33</v>
      </c>
      <c r="BZ7" s="36">
        <v>278.94</v>
      </c>
      <c r="CA7" s="36">
        <v>212.43</v>
      </c>
      <c r="CB7" s="36">
        <v>223.73</v>
      </c>
      <c r="CC7" s="36">
        <v>236.25</v>
      </c>
      <c r="CD7" s="36">
        <v>290.05</v>
      </c>
      <c r="CE7" s="36">
        <v>512.74</v>
      </c>
      <c r="CF7" s="36">
        <v>526.57000000000005</v>
      </c>
      <c r="CG7" s="36">
        <v>523.08000000000004</v>
      </c>
      <c r="CH7" s="36">
        <v>530.83000000000004</v>
      </c>
      <c r="CI7" s="36">
        <v>734.18</v>
      </c>
      <c r="CJ7" s="36">
        <v>476.46</v>
      </c>
      <c r="CK7" s="36">
        <v>71.28</v>
      </c>
      <c r="CL7" s="36">
        <v>142.18</v>
      </c>
      <c r="CM7" s="36">
        <v>142.57</v>
      </c>
      <c r="CN7" s="36">
        <v>139.18</v>
      </c>
      <c r="CO7" s="36">
        <v>137.26</v>
      </c>
      <c r="CP7" s="36">
        <v>51.56</v>
      </c>
      <c r="CQ7" s="36">
        <v>50.66</v>
      </c>
      <c r="CR7" s="36">
        <v>51.11</v>
      </c>
      <c r="CS7" s="36">
        <v>50.49</v>
      </c>
      <c r="CT7" s="36">
        <v>48.36</v>
      </c>
      <c r="CU7" s="36">
        <v>58.19</v>
      </c>
      <c r="CV7" s="36">
        <v>80.25</v>
      </c>
      <c r="CW7" s="36">
        <v>82.03</v>
      </c>
      <c r="CX7" s="36">
        <v>79.849999999999994</v>
      </c>
      <c r="CY7" s="36">
        <v>79.849999999999994</v>
      </c>
      <c r="CZ7" s="36">
        <v>80.98</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2016-02-25T04:19:55Z</cp:lastPrinted>
  <dcterms:created xsi:type="dcterms:W3CDTF">2016-01-18T05:07:41Z</dcterms:created>
  <dcterms:modified xsi:type="dcterms:W3CDTF">2016-03-07T03:46:34Z</dcterms:modified>
  <cp:category/>
</cp:coreProperties>
</file>