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3\共有\企画財政課\3 財政係\a 宮崎県庁　関連資料\市町村課\4月　財政状況資料集\平成29年3月依頼　27決算\"/>
    </mc:Choice>
  </mc:AlternateContent>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DB102" i="11" l="1"/>
  <c r="CR102" i="11"/>
  <c r="AF88" i="11"/>
  <c r="AP63" i="11"/>
  <c r="AP23" i="11"/>
  <c r="AA23" i="11"/>
  <c r="V23" i="11"/>
  <c r="Q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AM36" i="9"/>
  <c r="C36" i="9"/>
  <c r="CO35" i="9"/>
  <c r="AM35" i="9"/>
  <c r="C35" i="9"/>
  <c r="BW34" i="9"/>
  <c r="BW35" i="9" s="1"/>
  <c r="BW36" i="9" s="1"/>
  <c r="BW37" i="9" s="1"/>
  <c r="BW38" i="9" s="1"/>
  <c r="U34" i="9"/>
  <c r="U35" i="9" s="1"/>
  <c r="U36" i="9" s="1"/>
  <c r="C34" i="9"/>
  <c r="CO34" i="9" l="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<sst xmlns="http://schemas.openxmlformats.org/spreadsheetml/2006/main" count="1100" uniqueCount="562">
  <si>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</si>
  <si>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</si>
  <si>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</si>
  <si>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</si>
  <si>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</si>
  <si>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</si>
  <si>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</si>
  <si>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</si>
  <si>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</si>
  <si>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</si>
  <si>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</si>
  <si>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</si>
  <si>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</si>
  <si>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</si>
  <si>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</si>
  <si>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</si>
  <si>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</si>
  <si>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</si>
  <si>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</si>
  <si>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</si>
  <si>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</si>
  <si>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</si>
  <si>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</si>
  <si>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</si>
  <si>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</si>
  <si>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</si>
  <si>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</si>
  <si>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</si>
  <si>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</si>
  <si>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</si>
  <si>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</si>
  <si>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</si>
  <si>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</si>
  <si>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</si>
  <si>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</si>
  <si>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</si>
  <si>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</si>
  <si>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</si>
  <si>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</si>
  <si>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</si>
  <si>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</si>
  <si>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</si>
  <si>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</si>
  <si>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</si>
  <si>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</si>
  <si>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</si>
  <si>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</si>
  <si>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</si>
  <si>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</si>
  <si>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</si>
  <si>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</si>
  <si>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</si>
  <si>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</si>
  <si>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</si>
  <si>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</si>
  <si>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</si>
  <si>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</si>
  <si>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</si>
  <si>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</si>
  <si>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</si>
  <si>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</si>
  <si>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</si>
  <si>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</si>
  <si>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</si>
  <si>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</si>
  <si>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</si>
  <si>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</si>
  <si>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</si>
  <si>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</si>
  <si>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</si>
  <si>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</si>
  <si>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</si>
  <si>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</si>
  <si>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</si>
  <si>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</si>
  <si>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</si>
  <si>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</si>
  <si>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</si>
  <si>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</si>
  <si>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</si>
  <si>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</si>
  <si>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</si>
  <si>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</si>
  <si>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</si>
  <si>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</si>
  <si>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</si>
  <si>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</si>
  <si>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</si>
  <si>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</si>
  <si>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</si>
  <si>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</si>
  <si>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</si>
  <si>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</si>
  <si>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</si>
  <si>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</si>
  <si>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</si>
  <si>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</si>
  <si>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</si>
  <si>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</si>
  <si>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</si>
  <si>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</si>
  <si>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</si>
  <si>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</si>
  <si>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</si>
  <si>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</si>
  <si>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</si>
  <si>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</si>
  <si>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</si>
  <si>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</si>
  <si>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</si>
  <si>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</si>
  <si>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</si>
  <si>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</si>
  <si>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</si>
  <si>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</si>
  <si>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</si>
  <si>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</si>
  <si>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</si>
  <si>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</si>
  <si>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</si>
  <si>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</si>
  <si>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</si>
  <si>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</si>
  <si>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</si>
  <si>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</si>
  <si>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</si>
  <si>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</si>
  <si>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</si>
  <si>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</si>
  <si>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</si>
  <si>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</si>
  <si>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</si>
  <si>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</si>
  <si>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</si>
  <si>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</si>
  <si>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</si>
  <si>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</si>
  <si>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</si>
  <si>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</si>
  <si>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</si>
  <si>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</si>
  <si>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</si>
  <si>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</si>
  <si>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</si>
  <si>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</si>
  <si>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</si>
  <si>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</si>
  <si>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</si>
  <si>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</si>
  <si>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</si>
  <si>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</si>
  <si>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</si>
  <si>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</si>
  <si>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</si>
  <si>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</si>
  <si>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</si>
  <si>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</si>
  <si>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</si>
  <si>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</si>
  <si>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</si>
  <si>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</si>
  <si>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</si>
  <si>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</si>
  <si>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</si>
  <si>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</si>
  <si>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</si>
  <si>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</si>
  <si>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</si>
  <si>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</si>
  <si>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</si>
  <si>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</si>
  <si>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</si>
  <si>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</si>
  <si>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</si>
  <si>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</si>
  <si>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</si>
  <si>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</si>
  <si>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</si>
  <si>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</si>
  <si>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</si>
  <si>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</si>
  <si>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</si>
  <si>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</si>
  <si>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</si>
  <si>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</si>
  <si>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</si>
  <si>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</si>
  <si>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</si>
  <si>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</si>
  <si>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</si>
  <si>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</si>
  <si>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</si>
  <si>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</si>
  <si>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</si>
  <si>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</si>
  <si>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</si>
  <si>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</si>
  <si>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</si>
  <si>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</si>
  <si>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</si>
  <si>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</si>
  <si>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</si>
  <si>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</si>
  <si>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</si>
  <si>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</si>
  <si>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</si>
  <si>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</si>
  <si>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</si>
  <si>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</si>
  <si>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</si>
  <si>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</si>
  <si>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</si>
  <si>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</si>
  <si>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</si>
  <si>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</si>
  <si>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</si>
  <si>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</si>
  <si>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</si>
  <si>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</si>
  <si>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</si>
  <si>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</si>
  <si>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</si>
  <si>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</si>
  <si>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</si>
  <si>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</si>
  <si>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</si>
  <si>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</si>
  <si>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</si>
  <si>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</si>
  <si>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</si>
  <si>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</si>
  <si>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</si>
  <si>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</si>
  <si>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</si>
  <si>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</si>
  <si>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</si>
  <si>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</si>
  <si>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</si>
  <si>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</si>
  <si>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</si>
  <si>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</si>
  <si>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</si>
  <si>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</si>
  <si>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</si>
  <si>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</si>
  <si>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</si>
  <si>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</si>
  <si>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</si>
  <si>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</si>
  <si>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</si>
  <si>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</si>
  <si>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</si>
  <si>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</si>
  <si>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</si>
  <si>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</si>
  <si>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</si>
  <si>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</si>
  <si>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</si>
  <si>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</si>
  <si>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</si>
  <si>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</si>
  <si>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</si>
  <si>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</si>
  <si>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</si>
  <si>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</si>
  <si>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</si>
  <si>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</si>
  <si>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</si>
  <si>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</si>
  <si>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</si>
  <si>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</si>
  <si>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</si>
  <si>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</si>
  <si>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</si>
  <si>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</si>
  <si>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</si>
  <si>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</si>
  <si>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</si>
  <si>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</si>
  <si>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</si>
  <si>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</si>
  <si>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</si>
  <si>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</si>
  <si>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</si>
  <si>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</si>
  <si>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</si>
  <si>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</si>
  <si>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</si>
  <si>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</si>
  <si>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</si>
  <si>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</si>
  <si>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</si>
  <si>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</si>
  <si>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</si>
  <si>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</si>
  <si>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</si>
  <si>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</si>
  <si>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</si>
  <si>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</si>
  <si>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</si>
  <si>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</si>
  <si>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</si>
  <si>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</si>
  <si>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</si>
  <si>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</si>
  <si>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</si>
  <si>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</si>
  <si>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</si>
  <si>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</si>
  <si>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</si>
  <si>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</si>
  <si>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</si>
  <si>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</si>
  <si>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</si>
  <si>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</si>
  <si>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</si>
  <si>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</si>
  <si>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</si>
  <si>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</si>
  <si>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</si>
  <si>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</si>
  <si>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</si>
  <si>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</si>
  <si>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</si>
  <si>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</si>
  <si>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</si>
  <si>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</si>
  <si>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</si>
  <si>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</si>
  <si>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</si>
  <si>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</si>
  <si>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</si>
  <si>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</si>
  <si>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</si>
  <si>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</si>
  <si>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</si>
  <si>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</si>
  <si>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</si>
  <si>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</si>
  <si>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</si>
  <si>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</si>
  <si>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</si>
  <si>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</si>
  <si>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</si>
  <si>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</si>
  <si>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</si>
  <si>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</si>
  <si>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</si>
  <si>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</si>
  <si>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</si>
  <si>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</si>
  <si>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</si>
  <si>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</si>
  <si>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</si>
  <si>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</si>
  <si>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</si>
  <si>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</si>
  <si>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</si>
  <si>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</si>
  <si>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</si>
  <si>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</si>
  <si>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</si>
  <si>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</si>
  <si>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</si>
  <si>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</si>
  <si>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</si>
  <si>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</si>
  <si>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</si>
  <si>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</si>
  <si>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</si>
  <si>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</si>
  <si>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</si>
  <si>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</si>
  <si>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</si>
  <si>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</si>
  <si>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</si>
  <si>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</si>
  <si>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</si>
  <si>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</si>
  <si>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</si>
  <si>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</si>
  <si>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</si>
  <si>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</si>
  <si>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</si>
  <si>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</si>
  <si>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</si>
  <si>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</si>
  <si>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</si>
  <si>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</si>
  <si>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</si>
  <si>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</si>
  <si>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</si>
  <si>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</si>
  <si>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</si>
  <si>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</si>
  <si>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</si>
  <si>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</si>
  <si>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</si>
  <si>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</si>
  <si>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</si>
  <si>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</si>
  <si>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</si>
  <si>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</si>
  <si>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</si>
  <si>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</si>
  <si>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</si>
  <si>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</si>
  <si>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</si>
  <si>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</si>
  <si>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</si>
  <si>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</si>
  <si>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</si>
  <si>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</si>
  <si>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</si>
  <si>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</si>
  <si>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</si>
  <si>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</si>
  <si>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</si>
  <si>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</si>
  <si>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</si>
  <si>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</si>
  <si>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</si>
  <si>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</si>
  <si>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</si>
  <si>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</si>
  <si>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</si>
  <si>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</si>
  <si>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</si>
  <si>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</si>
  <si>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</si>
  <si>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</si>
  <si>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</si>
  <si>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</si>
  <si>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</si>
  <si>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</si>
  <si>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</si>
  <si>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</si>
  <si>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</si>
  <si>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</si>
  <si>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</si>
  <si>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</si>
  <si>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</si>
  <si>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</si>
  <si>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</si>
  <si>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</si>
  <si>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</si>
  <si>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</si>
  <si>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</si>
  <si>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</si>
  <si>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</si>
  <si>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</si>
  <si>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</si>
  <si>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</si>
  <si>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</si>
  <si>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</si>
  <si>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</si>
  <si>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</si>
  <si>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</si>
  <si>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</si>
  <si>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</si>
  <si>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</si>
  <si>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</si>
  <si>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</si>
  <si>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</si>
  <si>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</si>
  <si>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</si>
  <si>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</si>
  <si>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</si>
  <si>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</si>
  <si>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</si>
  <si>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</si>
  <si>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</si>
  <si>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</si>
  <si>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</si>
  <si>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</si>
  <si>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</si>
  <si>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</si>
  <si>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</si>
  <si>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</si>
  <si>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</si>
  <si>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</si>
  <si>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</si>
  <si>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</si>
  <si>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</si>
  <si>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</si>
  <si>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</si>
  <si>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</si>
  <si>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</si>
  <si>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</si>
  <si>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</si>
  <si>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</si>
  <si>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</si>
  <si>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</si>
  <si>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</si>
  <si>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</si>
  <si>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</si>
  <si>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</si>
  <si>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</si>
  <si>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</si>
  <si>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</si>
  <si>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</si>
  <si>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</si>
  <si>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</si>
  <si>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</si>
  <si>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</si>
  <si>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</si>
  <si>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</si>
  <si>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</si>
  <si>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</si>
  <si>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</si>
  <si>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</si>
  <si>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</si>
  <si>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</si>
  <si>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</si>
  <si>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</si>
  <si>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</si>
  <si>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</si>
  <si>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</si>
  <si>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</si>
  <si>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</si>
  <si>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</si>
  <si>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</si>
  <si>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</si>
  <si>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</si>
  <si>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</si>
  <si>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</si>
  <si>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</si>
  <si>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0.52</t>
  </si>
  <si>
    <t>▲ 4.84</t>
  </si>
  <si>
    <t>一般会計</t>
  </si>
  <si>
    <t>水道事業会計</t>
  </si>
  <si>
    <t>国民健康保険特別会計</t>
  </si>
  <si>
    <t>介護保険特別会計</t>
  </si>
  <si>
    <t>後期高齢者医療特別会計</t>
  </si>
  <si>
    <t>公共下水道事業特別会計</t>
  </si>
  <si>
    <t>農業集落排水事業特別会計</t>
  </si>
  <si>
    <t>浄化槽事業特別会計</t>
  </si>
  <si>
    <t>その他会計（赤字）</t>
  </si>
  <si>
    <t>その他会計（黒字）</t>
  </si>
  <si>
    <t>-</t>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</si>
  <si>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</si>
  <si>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</si>
  <si>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19">
      <t>コウレイ</t>
    </rPh>
    <rPh sb="19" eb="20">
      <t>モノ</t>
    </rPh>
    <rPh sb="20" eb="22">
      <t>イリョウ</t>
    </rPh>
    <rPh sb="22" eb="24">
      <t>トクベツ</t>
    </rPh>
    <rPh sb="24" eb="26">
      <t>カイケイ</t>
    </rPh>
    <phoneticPr fontId="2"/>
  </si>
  <si>
    <t>宮崎県自治会館管理組合</t>
    <rPh sb="0" eb="3">
      <t>ミヤザキケン</t>
    </rPh>
    <rPh sb="3" eb="5">
      <t>ジチ</t>
    </rPh>
    <rPh sb="5" eb="7">
      <t>カイカン</t>
    </rPh>
    <rPh sb="7" eb="9">
      <t>カンリ</t>
    </rPh>
    <rPh sb="9" eb="11">
      <t>クミアイ</t>
    </rPh>
    <phoneticPr fontId="2"/>
  </si>
  <si>
    <t>綾町土地開発公社</t>
    <rPh sb="0" eb="2">
      <t>アヤチョウ</t>
    </rPh>
    <rPh sb="2" eb="4">
      <t>トチ</t>
    </rPh>
    <rPh sb="4" eb="6">
      <t>カイハツ</t>
    </rPh>
    <rPh sb="6" eb="8">
      <t>コウシャ</t>
    </rPh>
    <phoneticPr fontId="2"/>
  </si>
  <si>
    <t>宮崎県市町村総合事務組合(普通会計）</t>
    <rPh sb="0" eb="2">
      <t>ミヤザキ</t>
    </rPh>
    <rPh sb="2" eb="3">
      <t>ケン</t>
    </rPh>
    <rPh sb="3" eb="6">
      <t>シチョウソン</t>
    </rPh>
    <rPh sb="6" eb="8">
      <t>ソウゴウ</t>
    </rPh>
    <rPh sb="8" eb="10">
      <t>ジム</t>
    </rPh>
    <rPh sb="10" eb="12">
      <t>クミアイ</t>
    </rPh>
    <rPh sb="13" eb="15">
      <t>フツウ</t>
    </rPh>
    <rPh sb="15" eb="17">
      <t>カイケイ</t>
    </rPh>
    <phoneticPr fontId="2"/>
  </si>
  <si>
    <t>-</t>
    <phoneticPr fontId="2"/>
  </si>
  <si>
    <t>宮崎県環境整備公社</t>
    <rPh sb="0" eb="3">
      <t>ミヤザキケン</t>
    </rPh>
    <rPh sb="3" eb="5">
      <t>カンキョウ</t>
    </rPh>
    <rPh sb="5" eb="7">
      <t>セイビ</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</si>
  <si>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</si>
  <si>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</si>
  <si>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</si>
  <si>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</si>
  <si>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</si>
  <si>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</si>
  <si>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</si>
  <si>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</si>
  <si>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</si>
  <si>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</si>
  <si>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</si>
  <si>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将来負担比率については、起債抑制に努めている結果、年々減少しているところであるが、類似団体と比較すると上回っている状況。改善策として新規起債発行額を3億円の定め、適正な運用に努めていく。
　実質公債費比率は、類似団体と比較して低い状況をキープしている。集中改革プランに基づく退職者補充の調整など適正な職員配置に努めた結果であるが、職員数の減少によって住民サービスの低下を招かないよう、職員の意識改革に努めながら、今後も計画的かつ適正な職員数の定員管理に努めていく。</t>
    <rPh sb="1" eb="3">
      <t>ショウライ</t>
    </rPh>
    <rPh sb="3" eb="5">
      <t>フタン</t>
    </rPh>
    <rPh sb="5" eb="7">
      <t>ヒリツ</t>
    </rPh>
    <rPh sb="13" eb="15">
      <t>キサイ</t>
    </rPh>
    <rPh sb="15" eb="17">
      <t>ヨクセイ</t>
    </rPh>
    <rPh sb="18" eb="19">
      <t>ツト</t>
    </rPh>
    <rPh sb="23" eb="25">
      <t>ケッカ</t>
    </rPh>
    <rPh sb="26" eb="28">
      <t>ネンネン</t>
    </rPh>
    <rPh sb="28" eb="30">
      <t>ゲンショウ</t>
    </rPh>
    <rPh sb="42" eb="44">
      <t>ルイジ</t>
    </rPh>
    <rPh sb="44" eb="46">
      <t>ダンタイ</t>
    </rPh>
    <rPh sb="47" eb="49">
      <t>ヒカク</t>
    </rPh>
    <rPh sb="52" eb="54">
      <t>ウワマワ</t>
    </rPh>
    <rPh sb="58" eb="60">
      <t>ジョウキョウ</t>
    </rPh>
    <rPh sb="61" eb="64">
      <t>カイゼンサク</t>
    </rPh>
    <rPh sb="67" eb="69">
      <t>シンキ</t>
    </rPh>
    <rPh sb="69" eb="71">
      <t>キサイ</t>
    </rPh>
    <rPh sb="71" eb="74">
      <t>ハッコウガク</t>
    </rPh>
    <rPh sb="76" eb="78">
      <t>オクエン</t>
    </rPh>
    <rPh sb="79" eb="80">
      <t>サダ</t>
    </rPh>
    <rPh sb="82" eb="84">
      <t>テキセイ</t>
    </rPh>
    <rPh sb="85" eb="87">
      <t>ウンヨウ</t>
    </rPh>
    <rPh sb="88" eb="89">
      <t>ツト</t>
    </rPh>
    <rPh sb="96" eb="98">
      <t>ジッシツ</t>
    </rPh>
    <rPh sb="98" eb="101">
      <t>コウサイヒ</t>
    </rPh>
    <rPh sb="101" eb="103">
      <t>ヒリツ</t>
    </rPh>
    <rPh sb="105" eb="107">
      <t>ルイジ</t>
    </rPh>
    <rPh sb="107" eb="109">
      <t>ダンタイ</t>
    </rPh>
    <rPh sb="110" eb="112">
      <t>ヒカク</t>
    </rPh>
    <rPh sb="114" eb="115">
      <t>ヒク</t>
    </rPh>
    <rPh sb="116" eb="118">
      <t>ジョウキョウ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</si>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</sst>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6" fontId="8" fillId="0" borderId="0" applyFont="0" applyFill="0" applyBorder="0" applyAlignment="0" applyProtection="0">
      <alignment vertical="center"/>
    </xf>
    <xf numFmtId="6" fontId="8" fillId="0" borderId="0" applyFont="0" applyFill="0" applyBorder="0" applyAlignment="0" applyProtection="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40"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0" fillId="0" borderId="137"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8"/>
    <cellStyle name="通貨 3" xfId="14"/>
    <cellStyle name="通貨 3 2" xfId="3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138001</c:v>
                </c:pt>
                <c:pt idx="1">
                  <c:v>80701</c:v>
                </c:pt>
                <c:pt idx="2">
                  <c:v>327544</c:v>
                </c:pt>
                <c:pt idx="3">
                  <c:v>109227</c:v>
                </c:pt>
                <c:pt idx="4">
                  <c:v>72144</c:v>
                </c:pt>
              </c:numCache>
            </c:numRef>
          </c:val>
          <c:smooth val="0"/>
        </c:ser>
        <c:dLbls>
          <c:showLegendKey val="0"/>
          <c:showVal val="0"/>
          <c:showCatName val="0"/>
          <c:showSerName val="0"/>
          <c:showPercent val="0"/>
          <c:showBubbleSize val="0"/>
        </c:dLbls>
        <c:marker val="1"/>
        <c:smooth val="0"/>
        <c:axId val="236764280"/>
        <c:axId val="408155752"/>
      </c:lineChart>
      <c:catAx>
        <c:axId val="236764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155752"/>
        <c:crosses val="autoZero"/>
        <c:auto val="1"/>
        <c:lblAlgn val="ctr"/>
        <c:lblOffset val="100"/>
        <c:tickLblSkip val="1"/>
        <c:tickMarkSkip val="1"/>
        <c:noMultiLvlLbl val="0"/>
      </c:catAx>
      <c:valAx>
        <c:axId val="4081557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764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4.3499999999999996</c:v>
                </c:pt>
                <c:pt idx="1">
                  <c:v>1.3</c:v>
                </c:pt>
                <c:pt idx="2">
                  <c:v>6.14</c:v>
                </c:pt>
                <c:pt idx="3">
                  <c:v>5.24</c:v>
                </c:pt>
                <c:pt idx="4">
                  <c:v>9.77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14.74</c:v>
                </c:pt>
                <c:pt idx="1">
                  <c:v>13.49</c:v>
                </c:pt>
                <c:pt idx="2">
                  <c:v>7.54</c:v>
                </c:pt>
                <c:pt idx="3">
                  <c:v>10.76</c:v>
                </c:pt>
                <c:pt idx="4">
                  <c:v>14.3</c:v>
                </c:pt>
              </c:numCache>
            </c:numRef>
          </c:val>
        </c:ser>
        <c:dLbls>
          <c:showLegendKey val="0"/>
          <c:showVal val="0"/>
          <c:showCatName val="0"/>
          <c:showSerName val="0"/>
          <c:showPercent val="0"/>
          <c:showBubbleSize val="0"/>
        </c:dLbls>
        <c:gapWidth val="250"/>
        <c:overlap val="100"/>
        <c:axId val="415198520"/>
        <c:axId val="410731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-0.52</c:v>
                </c:pt>
                <c:pt idx="1">
                  <c:v>-4.84</c:v>
                </c:pt>
                <c:pt idx="2">
                  <c:v>0.52</c:v>
                </c:pt>
                <c:pt idx="3">
                  <c:v>3.36</c:v>
                </c:pt>
                <c:pt idx="4">
                  <c:v>8.31</c:v>
                </c:pt>
              </c:numCache>
            </c:numRef>
          </c:val>
          <c:smooth val="0"/>
        </c:ser>
        <c:dLbls>
          <c:showLegendKey val="0"/>
          <c:showVal val="0"/>
          <c:showCatName val="0"/>
          <c:showSerName val="0"/>
          <c:showPercent val="0"/>
          <c:showBubbleSize val="0"/>
        </c:dLbls>
        <c:marker val="1"/>
        <c:smooth val="0"/>
        <c:axId val="415198520"/>
        <c:axId val="410731288"/>
      </c:lineChart>
      <c:catAx>
        <c:axId val="41519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731288"/>
        <c:crosses val="autoZero"/>
        <c:auto val="1"/>
        <c:lblAlgn val="ctr"/>
        <c:lblOffset val="100"/>
        <c:tickLblSkip val="1"/>
        <c:tickMarkSkip val="1"/>
        <c:noMultiLvlLbl val="0"/>
      </c:catAx>
      <c:valAx>
        <c:axId val="410731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19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2.19</c:v>
                </c:pt>
                <c:pt idx="4">
                  <c:v>#N/A</c:v>
                </c:pt>
                <c:pt idx="5">
                  <c:v>3.64</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0.01</c:v>
                </c:pt>
                <c:pt idx="4">
                  <c:v>#N/A</c:v>
                </c:pt>
                <c:pt idx="5">
                  <c:v>0</c:v>
                </c:pt>
                <c:pt idx="6">
                  <c:v>#N/A</c:v>
                </c:pt>
                <c:pt idx="7">
                  <c:v>0.02</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0.67</c:v>
                </c:pt>
                <c:pt idx="2">
                  <c:v>#N/A</c:v>
                </c:pt>
                <c:pt idx="3">
                  <c:v>1.1499999999999999</c:v>
                </c:pt>
                <c:pt idx="4">
                  <c:v>#N/A</c:v>
                </c:pt>
                <c:pt idx="5">
                  <c:v>0.82</c:v>
                </c:pt>
                <c:pt idx="6">
                  <c:v>#N/A</c:v>
                </c:pt>
                <c:pt idx="7">
                  <c:v>0.48</c:v>
                </c:pt>
                <c:pt idx="8">
                  <c:v>#N/A</c:v>
                </c:pt>
                <c:pt idx="9">
                  <c:v>0.78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0.47</c:v>
                </c:pt>
                <c:pt idx="2">
                  <c:v>#N/A</c:v>
                </c:pt>
                <c:pt idx="3">
                  <c:v>0.71</c:v>
                </c:pt>
                <c:pt idx="4">
                  <c:v>#N/A</c:v>
                </c:pt>
                <c:pt idx="5">
                  <c:v>1.44</c:v>
                </c:pt>
                <c:pt idx="6">
                  <c:v>#N/A</c:v>
                </c:pt>
                <c:pt idx="7">
                  <c:v>0.88</c:v>
                </c:pt>
                <c:pt idx="8">
                  <c:v>#N/A</c:v>
                </c:pt>
                <c:pt idx="9">
                  <c:v>1.1100000000000001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3.95</c:v>
                </c:pt>
                <c:pt idx="2">
                  <c:v>#N/A</c:v>
                </c:pt>
                <c:pt idx="3">
                  <c:v>3.97</c:v>
                </c:pt>
                <c:pt idx="4">
                  <c:v>#N/A</c:v>
                </c:pt>
                <c:pt idx="5">
                  <c:v>2.13</c:v>
                </c:pt>
                <c:pt idx="6">
                  <c:v>#N/A</c:v>
                </c:pt>
                <c:pt idx="7">
                  <c:v>3.42</c:v>
                </c:pt>
                <c:pt idx="8">
                  <c:v>#N/A</c:v>
                </c:pt>
                <c:pt idx="9">
                  <c:v>3.01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4.3499999999999996</c:v>
                </c:pt>
                <c:pt idx="2">
                  <c:v>#N/A</c:v>
                </c:pt>
                <c:pt idx="3">
                  <c:v>1.29</c:v>
                </c:pt>
                <c:pt idx="4">
                  <c:v>#N/A</c:v>
                </c:pt>
                <c:pt idx="5">
                  <c:v>6.13</c:v>
                </c:pt>
                <c:pt idx="6">
                  <c:v>#N/A</c:v>
                </c:pt>
                <c:pt idx="7">
                  <c:v>5.23</c:v>
                </c:pt>
                <c:pt idx="8">
                  <c:v>#N/A</c:v>
                </c:pt>
                <c:pt idx="9">
                  <c:v>9.77</c:v>
                </c:pt>
              </c:numCache>
            </c:numRef>
          </c:val>
        </c:ser>
        <c:dLbls>
          <c:showLegendKey val="0"/>
          <c:showVal val="0"/>
          <c:showCatName val="0"/>
          <c:showSerName val="0"/>
          <c:showPercent val="0"/>
          <c:showBubbleSize val="0"/>
        </c:dLbls>
        <c:gapWidth val="150"/>
        <c:overlap val="100"/>
        <c:axId val="410231192"/>
        <c:axId val="418826840"/>
      </c:barChart>
      <c:catAx>
        <c:axId val="41023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826840"/>
        <c:crosses val="autoZero"/>
        <c:auto val="1"/>
        <c:lblAlgn val="ctr"/>
        <c:lblOffset val="100"/>
        <c:tickLblSkip val="1"/>
        <c:tickMarkSkip val="1"/>
        <c:noMultiLvlLbl val="0"/>
      </c:catAx>
      <c:valAx>
        <c:axId val="41882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231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532</c:v>
                </c:pt>
                <c:pt idx="5">
                  <c:v>469</c:v>
                </c:pt>
                <c:pt idx="8">
                  <c:v>484</c:v>
                </c:pt>
                <c:pt idx="11">
                  <c:v>478</c:v>
                </c:pt>
                <c:pt idx="14">
                  <c:v>465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69</c:v>
                </c:pt>
                <c:pt idx="3">
                  <c:v>80</c:v>
                </c:pt>
                <c:pt idx="6">
                  <c:v>82</c:v>
                </c:pt>
                <c:pt idx="9">
                  <c:v>74</c:v>
                </c:pt>
                <c:pt idx="12">
                  <c:v>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708</c:v>
                </c:pt>
                <c:pt idx="3">
                  <c:v>626</c:v>
                </c:pt>
                <c:pt idx="6">
                  <c:v>616</c:v>
                </c:pt>
                <c:pt idx="9">
                  <c:v>606</c:v>
                </c:pt>
                <c:pt idx="12">
                  <c:v>589</c:v>
                </c:pt>
              </c:numCache>
            </c:numRef>
          </c:val>
        </c:ser>
        <c:dLbls>
          <c:showLegendKey val="0"/>
          <c:showVal val="0"/>
          <c:showCatName val="0"/>
          <c:showSerName val="0"/>
          <c:showPercent val="0"/>
          <c:showBubbleSize val="0"/>
        </c:dLbls>
        <c:gapWidth val="100"/>
        <c:overlap val="100"/>
        <c:axId val="420278560"/>
        <c:axId val="420278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250</c:v>
                </c:pt>
                <c:pt idx="2">
                  <c:v>#N/A</c:v>
                </c:pt>
                <c:pt idx="3">
                  <c:v>#N/A</c:v>
                </c:pt>
                <c:pt idx="4">
                  <c:v>237</c:v>
                </c:pt>
                <c:pt idx="5">
                  <c:v>#N/A</c:v>
                </c:pt>
                <c:pt idx="6">
                  <c:v>#N/A</c:v>
                </c:pt>
                <c:pt idx="7">
                  <c:v>214</c:v>
                </c:pt>
                <c:pt idx="8">
                  <c:v>#N/A</c:v>
                </c:pt>
                <c:pt idx="9">
                  <c:v>#N/A</c:v>
                </c:pt>
                <c:pt idx="10">
                  <c:v>202</c:v>
                </c:pt>
                <c:pt idx="11">
                  <c:v>#N/A</c:v>
                </c:pt>
                <c:pt idx="12">
                  <c:v>#N/A</c:v>
                </c:pt>
                <c:pt idx="13">
                  <c:v>191</c:v>
                </c:pt>
                <c:pt idx="14">
                  <c:v>#N/A</c:v>
                </c:pt>
              </c:numCache>
            </c:numRef>
          </c:val>
          <c:smooth val="0"/>
        </c:ser>
        <c:dLbls>
          <c:showLegendKey val="0"/>
          <c:showVal val="0"/>
          <c:showCatName val="0"/>
          <c:showSerName val="0"/>
          <c:showPercent val="0"/>
          <c:showBubbleSize val="0"/>
        </c:dLbls>
        <c:marker val="1"/>
        <c:smooth val="0"/>
        <c:axId val="420278560"/>
        <c:axId val="420278952"/>
      </c:lineChart>
      <c:catAx>
        <c:axId val="42027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278952"/>
        <c:crosses val="autoZero"/>
        <c:auto val="1"/>
        <c:lblAlgn val="ctr"/>
        <c:lblOffset val="100"/>
        <c:tickLblSkip val="1"/>
        <c:tickMarkSkip val="1"/>
        <c:noMultiLvlLbl val="0"/>
      </c:catAx>
      <c:valAx>
        <c:axId val="420278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27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4328</c:v>
                </c:pt>
                <c:pt idx="5">
                  <c:v>4112</c:v>
                </c:pt>
                <c:pt idx="8">
                  <c:v>3883</c:v>
                </c:pt>
                <c:pt idx="11">
                  <c:v>3878</c:v>
                </c:pt>
                <c:pt idx="14">
                  <c:v>3639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392</c:v>
                </c:pt>
                <c:pt idx="5">
                  <c:v>335</c:v>
                </c:pt>
                <c:pt idx="8">
                  <c:v>293</c:v>
                </c:pt>
                <c:pt idx="11">
                  <c:v>259</c:v>
                </c:pt>
                <c:pt idx="14">
                  <c:v>246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1042</c:v>
                </c:pt>
                <c:pt idx="5">
                  <c:v>924</c:v>
                </c:pt>
                <c:pt idx="8">
                  <c:v>832</c:v>
                </c:pt>
                <c:pt idx="11">
                  <c:v>904</c:v>
                </c:pt>
                <c:pt idx="14">
                  <c:v>1097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32</c:v>
                </c:pt>
                <c:pt idx="9">
                  <c:v>16</c:v>
                </c:pt>
                <c:pt idx="12">
                  <c:v>40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522</c:v>
                </c:pt>
                <c:pt idx="3">
                  <c:v>462</c:v>
                </c:pt>
                <c:pt idx="6">
                  <c:v>597</c:v>
                </c:pt>
                <c:pt idx="9">
                  <c:v>648</c:v>
                </c:pt>
                <c:pt idx="12">
                  <c:v>617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1056</c:v>
                </c:pt>
                <c:pt idx="3">
                  <c:v>1058</c:v>
                </c:pt>
                <c:pt idx="6">
                  <c:v>1095</c:v>
                </c:pt>
                <c:pt idx="9">
                  <c:v>1096</c:v>
                </c:pt>
                <c:pt idx="12">
                  <c:v>1059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73</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5135</c:v>
                </c:pt>
                <c:pt idx="3">
                  <c:v>4970</c:v>
                </c:pt>
                <c:pt idx="6">
                  <c:v>5036</c:v>
                </c:pt>
                <c:pt idx="9">
                  <c:v>4805</c:v>
                </c:pt>
                <c:pt idx="12">
                  <c:v>4558</c:v>
                </c:pt>
              </c:numCache>
            </c:numRef>
          </c:val>
        </c:ser>
        <c:dLbls>
          <c:showLegendKey val="0"/>
          <c:showVal val="0"/>
          <c:showCatName val="0"/>
          <c:showSerName val="0"/>
          <c:showPercent val="0"/>
          <c:showBubbleSize val="0"/>
        </c:dLbls>
        <c:gapWidth val="100"/>
        <c:overlap val="100"/>
        <c:axId val="420281304"/>
        <c:axId val="420281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1025</c:v>
                </c:pt>
                <c:pt idx="2">
                  <c:v>#N/A</c:v>
                </c:pt>
                <c:pt idx="3">
                  <c:v>#N/A</c:v>
                </c:pt>
                <c:pt idx="4">
                  <c:v>1120</c:v>
                </c:pt>
                <c:pt idx="5">
                  <c:v>#N/A</c:v>
                </c:pt>
                <c:pt idx="6">
                  <c:v>#N/A</c:v>
                </c:pt>
                <c:pt idx="7">
                  <c:v>1753</c:v>
                </c:pt>
                <c:pt idx="8">
                  <c:v>#N/A</c:v>
                </c:pt>
                <c:pt idx="9">
                  <c:v>#N/A</c:v>
                </c:pt>
                <c:pt idx="10">
                  <c:v>1523</c:v>
                </c:pt>
                <c:pt idx="11">
                  <c:v>#N/A</c:v>
                </c:pt>
                <c:pt idx="12">
                  <c:v>#N/A</c:v>
                </c:pt>
                <c:pt idx="13">
                  <c:v>1292</c:v>
                </c:pt>
                <c:pt idx="14">
                  <c:v>#N/A</c:v>
                </c:pt>
              </c:numCache>
            </c:numRef>
          </c:val>
          <c:smooth val="0"/>
        </c:ser>
        <c:dLbls>
          <c:showLegendKey val="0"/>
          <c:showVal val="0"/>
          <c:showCatName val="0"/>
          <c:showSerName val="0"/>
          <c:showPercent val="0"/>
          <c:showBubbleSize val="0"/>
        </c:dLbls>
        <c:marker val="1"/>
        <c:smooth val="0"/>
        <c:axId val="420281304"/>
        <c:axId val="420281696"/>
      </c:lineChart>
      <c:catAx>
        <c:axId val="420281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0281696"/>
        <c:crosses val="autoZero"/>
        <c:auto val="1"/>
        <c:lblAlgn val="ctr"/>
        <c:lblOffset val="100"/>
        <c:tickLblSkip val="1"/>
        <c:tickMarkSkip val="1"/>
        <c:noMultiLvlLbl val="0"/>
      </c:catAx>
      <c:valAx>
        <c:axId val="42028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281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{2F2372EC-A007-4F81-9BDB-92EB3F4930DC}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{4C801D22-7C32-48CF-8D02-E907AFA8B788}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{6E825BF3-B6D0-4962-9AB1-59B3AEA27E4E}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{2EA47A27-8F69-4ABE-9323-E805187E8C92}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{620E077F-70CC-4CB7-AF1D-B32AEF64315C}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{61BA407D-5766-480B-BF71-7853D6C2E0E0}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{6183EF51-9B09-4E01-AE55-A4AE1F2C014D}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{111B7E24-E9A1-4510-A75E-9085F470503D}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{45505C44-538A-44CF-9B84-DA803CAF88D0}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{C2A6335D-1514-4E88-8B52-E86999677A27}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20280912"/>
        <c:axId val="420280520"/>
      </c:scatterChart>
      <c:valAx>
        <c:axId val="4202809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280520"/>
        <c:crosses val="autoZero"/>
        <c:crossBetween val="midCat"/>
      </c:valAx>
      <c:valAx>
        <c:axId val="420280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0280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{F3284E79-851D-4844-AFA1-F417239EF485}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{B3C55471-B8B4-48E3-8A8F-EAD332DDF360}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{5A28DE42-D8AD-4674-B350-7F9DEAD1A8E1}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{827ED225-904B-451C-8B13-959FCA88E979}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{41D82456-EE94-4243-BC60-2968F228A66F}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12.2</c:v>
                </c:pt>
                <c:pt idx="2">
                  <c:v>10.6</c:v>
                </c:pt>
                <c:pt idx="3">
                  <c:v>9.8000000000000007</c:v>
                </c:pt>
                <c:pt idx="4">
                  <c:v>9.1999999999999993</c:v>
                </c:pt>
              </c:numCache>
            </c:numRef>
          </c:xVal>
          <c:yVal>
            <c:numRef>
              <c:f>公会計指標分析・財政指標組合せ分析表!$K$73:$O$73</c:f>
              <c:numCache>
                <c:formatCode>#,##0.0;"▲ "#,##0.0</c:formatCode>
                <c:ptCount val="5"/>
                <c:pt idx="0">
                  <c:v>46.6</c:v>
                </c:pt>
                <c:pt idx="1">
                  <c:v>51.5</c:v>
                </c:pt>
                <c:pt idx="2">
                  <c:v>80.599999999999994</c:v>
                </c:pt>
                <c:pt idx="3">
                  <c:v>71.099999999999994</c:v>
                </c:pt>
                <c:pt idx="4">
                  <c:v>59.1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{F3F21E48-D2E1-4C10-8CB2-C51ADDCD1FD9}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{445664FE-892A-43EA-B06B-F39ED69039FC}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{6CBAF9D9-15DC-43A3-9CB5-3D9A4562D4BC}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{091C2AB4-B78A-4CA7-928E-0985B2A5886A}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{18D4C51F-76DB-4718-B8AC-FF8C80938B21}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420279344"/>
        <c:axId val="422874872"/>
      </c:scatterChart>
      <c:valAx>
        <c:axId val="420279344"/>
        <c:scaling>
          <c:orientation val="minMax"/>
          <c:max val="13.4"/>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874872"/>
        <c:crosses val="autoZero"/>
        <c:crossBetween val="midCat"/>
      </c:valAx>
      <c:valAx>
        <c:axId val="422874872"/>
        <c:scaling>
          <c:orientation val="minMax"/>
          <c:max val="9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0279344"/>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年度をピークに減少している。</a:t>
          </a:r>
          <a:endParaRPr lang="ja-JP" altLang="ja-JP" sz="1400">
            <a:effectLst/>
          </a:endParaRPr>
        </a:p>
        <a:p>
          <a:r>
            <a:rPr kumimoji="1" lang="ja-JP" altLang="ja-JP" sz="1100">
              <a:solidFill>
                <a:schemeClr val="dk1"/>
              </a:solidFill>
              <a:effectLst/>
              <a:latin typeface="+mn-lt"/>
              <a:ea typeface="+mn-ea"/>
              <a:cs typeface="+mn-cs"/>
            </a:rPr>
            <a:t>　今後も新規起債発行額</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億円に抑制し、健全財政に努めていく。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7,691</a:t>
          </a:r>
          <a:r>
            <a:rPr kumimoji="1" lang="ja-JP" altLang="ja-JP" sz="1100">
              <a:solidFill>
                <a:schemeClr val="dk1"/>
              </a:solidFill>
              <a:effectLst/>
              <a:latin typeface="+mn-lt"/>
              <a:ea typeface="+mn-ea"/>
              <a:cs typeface="+mn-cs"/>
            </a:rPr>
            <a:t>百万円）をピークに減じている。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年度に小学校教室増室など大型事業が控えていることもあり、起債の新規発行額増や基金の取崩しが行なわれる見込みである。</a:t>
          </a:r>
          <a:endParaRPr lang="ja-JP" altLang="ja-JP" sz="1400">
            <a:effectLst/>
          </a:endParaRPr>
        </a:p>
        <a:p>
          <a:r>
            <a:rPr kumimoji="1" lang="ja-JP" altLang="ja-JP" sz="1100">
              <a:solidFill>
                <a:schemeClr val="dk1"/>
              </a:solidFill>
              <a:effectLst/>
              <a:latin typeface="+mn-lt"/>
              <a:ea typeface="+mn-ea"/>
              <a:cs typeface="+mn-cs"/>
            </a:rPr>
            <a:t>　それまでの間、新規起債発行額</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億円に抑制し、健全な財政に努めていく。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7,656
7,640
95.19
6,243,619
5,976,982
255,310
2,612,618
4,557,653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7,656
7,640
95.19
6,243,619
5,976,982
255,310
2,612,618
4,557,653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7,656
7,640
95.19
6,243,619
5,976,982
255,310
2,612,618
4,557,653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7,656
7,640
95.19
6,243,619
5,976,982
255,310
2,612,618
4,557,653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当町は、総面積の</a:t>
          </a:r>
          <a:r>
            <a:rPr kumimoji="1" lang="en-US" altLang="ja-JP" sz="1100" b="0">
              <a:solidFill>
                <a:schemeClr val="dk1"/>
              </a:solidFill>
              <a:effectLst/>
              <a:latin typeface="+mn-lt"/>
              <a:ea typeface="+mn-ea"/>
              <a:cs typeface="+mn-cs"/>
            </a:rPr>
            <a:t>8</a:t>
          </a:r>
          <a:r>
            <a:rPr kumimoji="1" lang="ja-JP" altLang="ja-JP" sz="1100" b="0">
              <a:solidFill>
                <a:schemeClr val="dk1"/>
              </a:solidFill>
              <a:effectLst/>
              <a:latin typeface="+mn-lt"/>
              <a:ea typeface="+mn-ea"/>
              <a:cs typeface="+mn-cs"/>
            </a:rPr>
            <a:t>割を山林が占め、耕地面積も少なく、また大企業等の進出やその他の特殊的要因もないことから、近年ほぼ横ばいの状況にあり、他団体と比較して低い状況である。</a:t>
          </a:r>
          <a:endParaRPr lang="ja-JP" altLang="ja-JP" sz="1400">
            <a:effectLst/>
          </a:endParaRPr>
        </a:p>
        <a:p>
          <a:r>
            <a:rPr kumimoji="1" lang="ja-JP" altLang="ja-JP" sz="1100">
              <a:solidFill>
                <a:schemeClr val="dk1"/>
              </a:solidFill>
              <a:effectLst/>
              <a:latin typeface="+mn-lt"/>
              <a:ea typeface="+mn-ea"/>
              <a:cs typeface="+mn-cs"/>
            </a:rPr>
            <a:t>　このような中にあるものの、税及び使用料の徴収強化対策等により、一定の効果が現れている状況である。</a:t>
          </a:r>
          <a:endParaRPr lang="ja-JP" altLang="ja-JP" sz="1400">
            <a:effectLst/>
          </a:endParaRPr>
        </a:p>
        <a:p>
          <a:r>
            <a:rPr kumimoji="1" lang="ja-JP" altLang="ja-JP" sz="1100">
              <a:solidFill>
                <a:schemeClr val="dk1"/>
              </a:solidFill>
              <a:effectLst/>
              <a:latin typeface="+mn-lt"/>
              <a:ea typeface="+mn-ea"/>
              <a:cs typeface="+mn-cs"/>
            </a:rPr>
            <a:t>　今後も引き続き自主財源確保対策に努めていく。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78015</xdr:rowOff>
    </xdr:to>
    <xdr:cxnSp macro="">
      <xdr:nvCxnSpPr>
        <xdr:cNvPr id="69" name="直線コネクタ 68"/>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2" name="直線コネクタ 71"/>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5" name="直線コネクタ 74"/>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95250</xdr:rowOff>
    </xdr:to>
    <xdr:cxnSp macro="">
      <xdr:nvCxnSpPr>
        <xdr:cNvPr id="78" name="直線コネクタ 77"/>
        <xdr:cNvCxnSpPr/>
      </xdr:nvCxnSpPr>
      <xdr:spPr>
        <a:xfrm>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91" name="テキスト ボックス 90"/>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2" name="円/楕円 91"/>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3" name="テキスト ボックス 92"/>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6" name="円/楕円 95"/>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7" name="テキスト ボックス 96"/>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前年度対比で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ポイント減少しているが、他団体と比較して高い状況にある。</a:t>
          </a:r>
          <a:endParaRPr lang="ja-JP" altLang="ja-JP" sz="1400">
            <a:effectLst/>
          </a:endParaRPr>
        </a:p>
        <a:p>
          <a:r>
            <a:rPr kumimoji="1" lang="ja-JP" altLang="ja-JP" sz="1100">
              <a:solidFill>
                <a:schemeClr val="dk1"/>
              </a:solidFill>
              <a:effectLst/>
              <a:latin typeface="+mn-lt"/>
              <a:ea typeface="+mn-ea"/>
              <a:cs typeface="+mn-cs"/>
            </a:rPr>
            <a:t>　また地方税による大幅な伸びは望めず、地方交付税を含めた経常経費の分母の部分が年々減少していく中であるが、平成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年度から事務的経費の見直し等を行ってきたことで、若干であるが改善したところである。</a:t>
          </a:r>
          <a:endParaRPr lang="ja-JP" altLang="ja-JP" sz="1400">
            <a:effectLst/>
          </a:endParaRPr>
        </a:p>
        <a:p>
          <a:r>
            <a:rPr kumimoji="1" lang="ja-JP" altLang="ja-JP" sz="1100">
              <a:solidFill>
                <a:schemeClr val="dk1"/>
              </a:solidFill>
              <a:effectLst/>
              <a:latin typeface="+mn-lt"/>
              <a:ea typeface="+mn-ea"/>
              <a:cs typeface="+mn-cs"/>
            </a:rPr>
            <a:t>　今後は、ここ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年間で、経常収支比率を</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台に</a:t>
          </a:r>
          <a:r>
            <a:rPr kumimoji="1" lang="ja-JP" altLang="ja-JP" sz="1100">
              <a:solidFill>
                <a:schemeClr val="dk1"/>
              </a:solidFill>
              <a:effectLst/>
              <a:latin typeface="+mn-lt"/>
              <a:ea typeface="+mn-ea"/>
              <a:cs typeface="+mn-cs"/>
            </a:rPr>
            <a:t>改善する目標</a:t>
          </a:r>
          <a:r>
            <a:rPr kumimoji="1" lang="ja-JP" altLang="en-US" sz="1100">
              <a:solidFill>
                <a:schemeClr val="dk1"/>
              </a:solidFill>
              <a:effectLst/>
              <a:latin typeface="+mn-lt"/>
              <a:ea typeface="+mn-ea"/>
              <a:cs typeface="+mn-cs"/>
            </a:rPr>
            <a:t>を掲げたところである。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167132</xdr:rowOff>
    </xdr:from>
    <xdr:to>
      <xdr:col>7</xdr:col>
      <xdr:colOff>152400</xdr:colOff>
      <xdr:row>66</xdr:row>
      <xdr:rowOff>39116</xdr:rowOff>
    </xdr:to>
    <xdr:cxnSp macro="">
      <xdr:nvCxnSpPr>
        <xdr:cNvPr id="130" name="直線コネクタ 129"/>
        <xdr:cNvCxnSpPr/>
      </xdr:nvCxnSpPr>
      <xdr:spPr>
        <a:xfrm flipV="1">
          <a:off x="4114800" y="1131138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39116</xdr:rowOff>
    </xdr:from>
    <xdr:to>
      <xdr:col>6</xdr:col>
      <xdr:colOff>0</xdr:colOff>
      <xdr:row>66</xdr:row>
      <xdr:rowOff>111506</xdr:rowOff>
    </xdr:to>
    <xdr:cxnSp macro="">
      <xdr:nvCxnSpPr>
        <xdr:cNvPr id="133" name="直線コネクタ 132"/>
        <xdr:cNvCxnSpPr/>
      </xdr:nvCxnSpPr>
      <xdr:spPr>
        <a:xfrm flipV="1">
          <a:off x="3225800" y="113548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24638</xdr:rowOff>
    </xdr:from>
    <xdr:to>
      <xdr:col>4</xdr:col>
      <xdr:colOff>482600</xdr:colOff>
      <xdr:row>66</xdr:row>
      <xdr:rowOff>111506</xdr:rowOff>
    </xdr:to>
    <xdr:cxnSp macro="">
      <xdr:nvCxnSpPr>
        <xdr:cNvPr id="136" name="直線コネクタ 135"/>
        <xdr:cNvCxnSpPr/>
      </xdr:nvCxnSpPr>
      <xdr:spPr>
        <a:xfrm>
          <a:off x="2336800" y="1134033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131064</xdr:rowOff>
    </xdr:from>
    <xdr:to>
      <xdr:col>3</xdr:col>
      <xdr:colOff>279400</xdr:colOff>
      <xdr:row>66</xdr:row>
      <xdr:rowOff>24638</xdr:rowOff>
    </xdr:to>
    <xdr:cxnSp macro="">
      <xdr:nvCxnSpPr>
        <xdr:cNvPr id="139" name="直線コネクタ 138"/>
        <xdr:cNvCxnSpPr/>
      </xdr:nvCxnSpPr>
      <xdr:spPr>
        <a:xfrm>
          <a:off x="1447800" y="1110386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116332</xdr:rowOff>
    </xdr:from>
    <xdr:to>
      <xdr:col>7</xdr:col>
      <xdr:colOff>203200</xdr:colOff>
      <xdr:row>66</xdr:row>
      <xdr:rowOff>46482</xdr:rowOff>
    </xdr:to>
    <xdr:sp macro="" textlink="">
      <xdr:nvSpPr>
        <xdr:cNvPr id="149" name="円/楕円 148"/>
        <xdr:cNvSpPr/>
      </xdr:nvSpPr>
      <xdr:spPr>
        <a:xfrm>
          <a:off x="49022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12209</xdr:rowOff>
    </xdr:from>
    <xdr:ext cx="762000" cy="259045"/>
    <xdr:sp macro="" textlink="">
      <xdr:nvSpPr>
        <xdr:cNvPr id="150" name="財政構造の弾力性該当値テキスト"/>
        <xdr:cNvSpPr txBox="1"/>
      </xdr:nvSpPr>
      <xdr:spPr>
        <a:xfrm>
          <a:off x="5041900" y="1115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159766</xdr:rowOff>
    </xdr:from>
    <xdr:to>
      <xdr:col>6</xdr:col>
      <xdr:colOff>50800</xdr:colOff>
      <xdr:row>66</xdr:row>
      <xdr:rowOff>89916</xdr:rowOff>
    </xdr:to>
    <xdr:sp macro="" textlink="">
      <xdr:nvSpPr>
        <xdr:cNvPr id="151" name="円/楕円 150"/>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74693</xdr:rowOff>
    </xdr:from>
    <xdr:ext cx="736600" cy="259045"/>
    <xdr:sp macro="" textlink="">
      <xdr:nvSpPr>
        <xdr:cNvPr id="152" name="テキスト ボックス 151"/>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60706</xdr:rowOff>
    </xdr:from>
    <xdr:to>
      <xdr:col>4</xdr:col>
      <xdr:colOff>533400</xdr:colOff>
      <xdr:row>66</xdr:row>
      <xdr:rowOff>162306</xdr:rowOff>
    </xdr:to>
    <xdr:sp macro="" textlink="">
      <xdr:nvSpPr>
        <xdr:cNvPr id="153" name="円/楕円 152"/>
        <xdr:cNvSpPr/>
      </xdr:nvSpPr>
      <xdr:spPr>
        <a:xfrm>
          <a:off x="3175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147083</xdr:rowOff>
    </xdr:from>
    <xdr:ext cx="762000" cy="259045"/>
    <xdr:sp macro="" textlink="">
      <xdr:nvSpPr>
        <xdr:cNvPr id="154" name="テキスト ボックス 153"/>
        <xdr:cNvSpPr txBox="1"/>
      </xdr:nvSpPr>
      <xdr:spPr>
        <a:xfrm>
          <a:off x="2844800" y="114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145288</xdr:rowOff>
    </xdr:from>
    <xdr:to>
      <xdr:col>3</xdr:col>
      <xdr:colOff>330200</xdr:colOff>
      <xdr:row>66</xdr:row>
      <xdr:rowOff>75438</xdr:rowOff>
    </xdr:to>
    <xdr:sp macro="" textlink="">
      <xdr:nvSpPr>
        <xdr:cNvPr id="155" name="円/楕円 154"/>
        <xdr:cNvSpPr/>
      </xdr:nvSpPr>
      <xdr:spPr>
        <a:xfrm>
          <a:off x="2286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60215</xdr:rowOff>
    </xdr:from>
    <xdr:ext cx="762000" cy="259045"/>
    <xdr:sp macro="" textlink="">
      <xdr:nvSpPr>
        <xdr:cNvPr id="156" name="テキスト ボックス 155"/>
        <xdr:cNvSpPr txBox="1"/>
      </xdr:nvSpPr>
      <xdr:spPr>
        <a:xfrm>
          <a:off x="1955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80264</xdr:rowOff>
    </xdr:from>
    <xdr:to>
      <xdr:col>2</xdr:col>
      <xdr:colOff>127000</xdr:colOff>
      <xdr:row>65</xdr:row>
      <xdr:rowOff>10414</xdr:rowOff>
    </xdr:to>
    <xdr:sp macro="" textlink="">
      <xdr:nvSpPr>
        <xdr:cNvPr id="157" name="円/楕円 156"/>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166641</xdr:rowOff>
    </xdr:from>
    <xdr:ext cx="762000" cy="259045"/>
    <xdr:sp macro="" textlink="">
      <xdr:nvSpPr>
        <xdr:cNvPr id="158" name="テキスト ボックス 157"/>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[324,331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類似団体の平均と比較して決算額が高くなっているが、人件費については、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年度までが退職者が一番多い時期と重なり、高くなった要因である。</a:t>
          </a:r>
          <a:endParaRPr lang="ja-JP" altLang="ja-JP" sz="1400">
            <a:effectLst/>
          </a:endParaRPr>
        </a:p>
        <a:p>
          <a:r>
            <a:rPr kumimoji="1" lang="ja-JP" altLang="ja-JP" sz="1100">
              <a:solidFill>
                <a:schemeClr val="dk1"/>
              </a:solidFill>
              <a:effectLst/>
              <a:latin typeface="+mn-lt"/>
              <a:ea typeface="+mn-ea"/>
              <a:cs typeface="+mn-cs"/>
            </a:rPr>
            <a:t>　人件費については、今後は退職者が続いていくことから減じていくことになる。</a:t>
          </a:r>
          <a:endParaRPr lang="ja-JP" altLang="ja-JP" sz="1400">
            <a:effectLst/>
          </a:endParaRPr>
        </a:p>
        <a:p>
          <a:r>
            <a:rPr kumimoji="1" lang="ja-JP" altLang="ja-JP" sz="1100">
              <a:solidFill>
                <a:schemeClr val="dk1"/>
              </a:solidFill>
              <a:effectLst/>
              <a:latin typeface="+mn-lt"/>
              <a:ea typeface="+mn-ea"/>
              <a:cs typeface="+mn-cs"/>
            </a:rPr>
            <a:t>　また物件費についても、前年度と比較して高くなってきているが、主な要因はふるさと納税</a:t>
          </a:r>
          <a:r>
            <a:rPr kumimoji="1" lang="ja-JP" altLang="en-US" sz="1100">
              <a:solidFill>
                <a:schemeClr val="dk1"/>
              </a:solidFill>
              <a:effectLst/>
              <a:latin typeface="+mn-lt"/>
              <a:ea typeface="+mn-ea"/>
              <a:cs typeface="+mn-cs"/>
            </a:rPr>
            <a:t>事業に</a:t>
          </a:r>
          <a:r>
            <a:rPr kumimoji="1" lang="ja-JP" altLang="ja-JP" sz="1100">
              <a:solidFill>
                <a:schemeClr val="dk1"/>
              </a:solidFill>
              <a:effectLst/>
              <a:latin typeface="+mn-lt"/>
              <a:ea typeface="+mn-ea"/>
              <a:cs typeface="+mn-cs"/>
            </a:rPr>
            <a:t>よる影響であ</a:t>
          </a:r>
          <a:r>
            <a:rPr kumimoji="1" lang="ja-JP" altLang="en-US" sz="1100">
              <a:solidFill>
                <a:schemeClr val="dk1"/>
              </a:solidFill>
              <a:effectLst/>
              <a:latin typeface="+mn-lt"/>
              <a:ea typeface="+mn-ea"/>
              <a:cs typeface="+mn-cs"/>
            </a:rPr>
            <a:t>り、問題はないと考えている。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65711</xdr:rowOff>
    </xdr:from>
    <xdr:to>
      <xdr:col>7</xdr:col>
      <xdr:colOff>152400</xdr:colOff>
      <xdr:row>85</xdr:row>
      <xdr:rowOff>129601</xdr:rowOff>
    </xdr:to>
    <xdr:cxnSp macro="">
      <xdr:nvCxnSpPr>
        <xdr:cNvPr id="193" name="直線コネクタ 192"/>
        <xdr:cNvCxnSpPr/>
      </xdr:nvCxnSpPr>
      <xdr:spPr>
        <a:xfrm>
          <a:off x="4114800" y="14467511"/>
          <a:ext cx="838200" cy="23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67872</xdr:rowOff>
    </xdr:from>
    <xdr:to>
      <xdr:col>6</xdr:col>
      <xdr:colOff>0</xdr:colOff>
      <xdr:row>84</xdr:row>
      <xdr:rowOff>65711</xdr:rowOff>
    </xdr:to>
    <xdr:cxnSp macro="">
      <xdr:nvCxnSpPr>
        <xdr:cNvPr id="196" name="直線コネクタ 195"/>
        <xdr:cNvCxnSpPr/>
      </xdr:nvCxnSpPr>
      <xdr:spPr>
        <a:xfrm>
          <a:off x="3225800" y="14126772"/>
          <a:ext cx="889000" cy="34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67872</xdr:rowOff>
    </xdr:from>
    <xdr:to>
      <xdr:col>4</xdr:col>
      <xdr:colOff>482600</xdr:colOff>
      <xdr:row>82</xdr:row>
      <xdr:rowOff>73851</xdr:rowOff>
    </xdr:to>
    <xdr:cxnSp macro="">
      <xdr:nvCxnSpPr>
        <xdr:cNvPr id="199" name="直線コネクタ 198"/>
        <xdr:cNvCxnSpPr/>
      </xdr:nvCxnSpPr>
      <xdr:spPr>
        <a:xfrm flipV="1">
          <a:off x="2336800" y="14126772"/>
          <a:ext cx="889000" cy="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73851</xdr:rowOff>
    </xdr:from>
    <xdr:to>
      <xdr:col>3</xdr:col>
      <xdr:colOff>279400</xdr:colOff>
      <xdr:row>82</xdr:row>
      <xdr:rowOff>99273</xdr:rowOff>
    </xdr:to>
    <xdr:cxnSp macro="">
      <xdr:nvCxnSpPr>
        <xdr:cNvPr id="202" name="直線コネクタ 201"/>
        <xdr:cNvCxnSpPr/>
      </xdr:nvCxnSpPr>
      <xdr:spPr>
        <a:xfrm flipV="1">
          <a:off x="1447800" y="14132751"/>
          <a:ext cx="889000" cy="2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78801</xdr:rowOff>
    </xdr:from>
    <xdr:to>
      <xdr:col>7</xdr:col>
      <xdr:colOff>203200</xdr:colOff>
      <xdr:row>86</xdr:row>
      <xdr:rowOff>8951</xdr:rowOff>
    </xdr:to>
    <xdr:sp macro="" textlink="">
      <xdr:nvSpPr>
        <xdr:cNvPr id="212" name="円/楕円 211"/>
        <xdr:cNvSpPr/>
      </xdr:nvSpPr>
      <xdr:spPr>
        <a:xfrm>
          <a:off x="4902200" y="1465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50878</xdr:rowOff>
    </xdr:from>
    <xdr:ext cx="762000" cy="259045"/>
    <xdr:sp macro="" textlink="">
      <xdr:nvSpPr>
        <xdr:cNvPr id="213" name="人件費・物件費等の状況該当値テキスト"/>
        <xdr:cNvSpPr txBox="1"/>
      </xdr:nvSpPr>
      <xdr:spPr>
        <a:xfrm>
          <a:off x="5041900" y="1462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324,331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14911</xdr:rowOff>
    </xdr:from>
    <xdr:to>
      <xdr:col>6</xdr:col>
      <xdr:colOff>50800</xdr:colOff>
      <xdr:row>84</xdr:row>
      <xdr:rowOff>116511</xdr:rowOff>
    </xdr:to>
    <xdr:sp macro="" textlink="">
      <xdr:nvSpPr>
        <xdr:cNvPr id="214" name="円/楕円 213"/>
        <xdr:cNvSpPr/>
      </xdr:nvSpPr>
      <xdr:spPr>
        <a:xfrm>
          <a:off x="4064000" y="144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101288</xdr:rowOff>
    </xdr:from>
    <xdr:ext cx="736600" cy="259045"/>
    <xdr:sp macro="" textlink="">
      <xdr:nvSpPr>
        <xdr:cNvPr id="215" name="テキスト ボックス 214"/>
        <xdr:cNvSpPr txBox="1"/>
      </xdr:nvSpPr>
      <xdr:spPr>
        <a:xfrm>
          <a:off x="3733800" y="14503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265,813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17072</xdr:rowOff>
    </xdr:from>
    <xdr:to>
      <xdr:col>4</xdr:col>
      <xdr:colOff>533400</xdr:colOff>
      <xdr:row>82</xdr:row>
      <xdr:rowOff>118672</xdr:rowOff>
    </xdr:to>
    <xdr:sp macro="" textlink="">
      <xdr:nvSpPr>
        <xdr:cNvPr id="216" name="円/楕円 215"/>
        <xdr:cNvSpPr/>
      </xdr:nvSpPr>
      <xdr:spPr>
        <a:xfrm>
          <a:off x="3175000" y="140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128849</xdr:rowOff>
    </xdr:from>
    <xdr:ext cx="762000" cy="259045"/>
    <xdr:sp macro="" textlink="">
      <xdr:nvSpPr>
        <xdr:cNvPr id="217" name="テキスト ボックス 216"/>
        <xdr:cNvSpPr txBox="1"/>
      </xdr:nvSpPr>
      <xdr:spPr>
        <a:xfrm>
          <a:off x="2844800" y="1384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181,087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23051</xdr:rowOff>
    </xdr:from>
    <xdr:to>
      <xdr:col>3</xdr:col>
      <xdr:colOff>330200</xdr:colOff>
      <xdr:row>82</xdr:row>
      <xdr:rowOff>124651</xdr:rowOff>
    </xdr:to>
    <xdr:sp macro="" textlink="">
      <xdr:nvSpPr>
        <xdr:cNvPr id="218" name="円/楕円 217"/>
        <xdr:cNvSpPr/>
      </xdr:nvSpPr>
      <xdr:spPr>
        <a:xfrm>
          <a:off x="2286000" y="140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134828</xdr:rowOff>
    </xdr:from>
    <xdr:ext cx="762000" cy="259045"/>
    <xdr:sp macro="" textlink="">
      <xdr:nvSpPr>
        <xdr:cNvPr id="219" name="テキスト ボックス 218"/>
        <xdr:cNvSpPr txBox="1"/>
      </xdr:nvSpPr>
      <xdr:spPr>
        <a:xfrm>
          <a:off x="1955800" y="1385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182,574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48473</xdr:rowOff>
    </xdr:from>
    <xdr:to>
      <xdr:col>2</xdr:col>
      <xdr:colOff>127000</xdr:colOff>
      <xdr:row>82</xdr:row>
      <xdr:rowOff>150073</xdr:rowOff>
    </xdr:to>
    <xdr:sp macro="" textlink="">
      <xdr:nvSpPr>
        <xdr:cNvPr id="220" name="円/楕円 219"/>
        <xdr:cNvSpPr/>
      </xdr:nvSpPr>
      <xdr:spPr>
        <a:xfrm>
          <a:off x="1397000" y="1410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160250</xdr:rowOff>
    </xdr:from>
    <xdr:ext cx="762000" cy="259045"/>
    <xdr:sp macro="" textlink="">
      <xdr:nvSpPr>
        <xdr:cNvPr id="221" name="テキスト ボックス 220"/>
        <xdr:cNvSpPr txBox="1"/>
      </xdr:nvSpPr>
      <xdr:spPr>
        <a:xfrm>
          <a:off x="1066800" y="1387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188,895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年度については、国家公務員の給与の改定及び臨時特例に関する法律の影響により、指数</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を超えていたが、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年度は以前と同水準に戻っており、全国平均からしても適正な範囲に位置していると思われる。</a:t>
          </a:r>
          <a:endParaRPr lang="ja-JP" altLang="ja-JP" sz="1400">
            <a:effectLst/>
          </a:endParaRPr>
        </a:p>
        <a:p>
          <a:r>
            <a:rPr kumimoji="1" lang="ja-JP" altLang="ja-JP" sz="1100">
              <a:solidFill>
                <a:schemeClr val="dk1"/>
              </a:solidFill>
              <a:effectLst/>
              <a:latin typeface="+mn-lt"/>
              <a:ea typeface="+mn-ea"/>
              <a:cs typeface="+mn-cs"/>
            </a:rPr>
            <a:t>　今後も地域における給与水準の適正な反映、他団体との均衡を図りながら一層の適正化に努め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31750</xdr:rowOff>
    </xdr:to>
    <xdr:cxnSp macro="">
      <xdr:nvCxnSpPr>
        <xdr:cNvPr id="255" name="直線コネクタ 254"/>
        <xdr:cNvCxnSpPr/>
      </xdr:nvCxnSpPr>
      <xdr:spPr>
        <a:xfrm>
          <a:off x="16179800" y="1458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7620</xdr:rowOff>
    </xdr:to>
    <xdr:cxnSp macro="">
      <xdr:nvCxnSpPr>
        <xdr:cNvPr id="258" name="直線コネクタ 257"/>
        <xdr:cNvCxnSpPr/>
      </xdr:nvCxnSpPr>
      <xdr:spPr>
        <a:xfrm>
          <a:off x="15290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88</xdr:row>
      <xdr:rowOff>24130</xdr:rowOff>
    </xdr:to>
    <xdr:cxnSp macro="">
      <xdr:nvCxnSpPr>
        <xdr:cNvPr id="261" name="直線コネクタ 260"/>
        <xdr:cNvCxnSpPr/>
      </xdr:nvCxnSpPr>
      <xdr:spPr>
        <a:xfrm flipV="1">
          <a:off x="14401800" y="14580870"/>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16087</xdr:rowOff>
    </xdr:from>
    <xdr:to>
      <xdr:col>21</xdr:col>
      <xdr:colOff>0</xdr:colOff>
      <xdr:row>88</xdr:row>
      <xdr:rowOff>24130</xdr:rowOff>
    </xdr:to>
    <xdr:cxnSp macro="">
      <xdr:nvCxnSpPr>
        <xdr:cNvPr id="264" name="直線コネクタ 263"/>
        <xdr:cNvCxnSpPr/>
      </xdr:nvCxnSpPr>
      <xdr:spPr>
        <a:xfrm>
          <a:off x="13512800" y="1510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4" name="円/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6" name="円/楕円 275"/>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7" name="テキスト ボックス 276"/>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8" name="円/楕円 277"/>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68597</xdr:rowOff>
    </xdr:from>
    <xdr:ext cx="762000" cy="259045"/>
    <xdr:sp macro="" textlink="">
      <xdr:nvSpPr>
        <xdr:cNvPr id="279" name="テキスト ボックス 278"/>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80" name="円/楕円 279"/>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81" name="テキスト ボックス 280"/>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136737</xdr:rowOff>
    </xdr:from>
    <xdr:to>
      <xdr:col>19</xdr:col>
      <xdr:colOff>533400</xdr:colOff>
      <xdr:row>88</xdr:row>
      <xdr:rowOff>66887</xdr:rowOff>
    </xdr:to>
    <xdr:sp macro="" textlink="">
      <xdr:nvSpPr>
        <xdr:cNvPr id="282" name="円/楕円 281"/>
        <xdr:cNvSpPr/>
      </xdr:nvSpPr>
      <xdr:spPr>
        <a:xfrm>
          <a:off x="13462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77064</xdr:rowOff>
    </xdr:from>
    <xdr:ext cx="762000" cy="259045"/>
    <xdr:sp macro="" textlink="">
      <xdr:nvSpPr>
        <xdr:cNvPr id="283" name="テキスト ボックス 282"/>
        <xdr:cNvSpPr txBox="1"/>
      </xdr:nvSpPr>
      <xdr:spPr>
        <a:xfrm>
          <a:off x="13131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類似団体と比較して、低い状況をキープしている。</a:t>
          </a:r>
          <a:endParaRPr lang="ja-JP" altLang="ja-JP" sz="1400">
            <a:effectLst/>
          </a:endParaRPr>
        </a:p>
        <a:p>
          <a:r>
            <a:rPr kumimoji="1" lang="ja-JP" altLang="ja-JP" sz="1100">
              <a:solidFill>
                <a:schemeClr val="dk1"/>
              </a:solidFill>
              <a:effectLst/>
              <a:latin typeface="+mn-lt"/>
              <a:ea typeface="+mn-ea"/>
              <a:cs typeface="+mn-cs"/>
            </a:rPr>
            <a:t>　集中改革プランに基づく退職者補充の調整など適正な職員配置に努めた結果であるが、職員数の減少による住民サービスの低下を招かないよう、職員の意識改革に努めながら、今後も計画的かつ適正な職員数の定員管理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26779</xdr:rowOff>
    </xdr:from>
    <xdr:to>
      <xdr:col>24</xdr:col>
      <xdr:colOff>558800</xdr:colOff>
      <xdr:row>60</xdr:row>
      <xdr:rowOff>48840</xdr:rowOff>
    </xdr:to>
    <xdr:cxnSp macro="">
      <xdr:nvCxnSpPr>
        <xdr:cNvPr id="320" name="直線コネクタ 319"/>
        <xdr:cNvCxnSpPr/>
      </xdr:nvCxnSpPr>
      <xdr:spPr>
        <a:xfrm>
          <a:off x="16179800" y="10313779"/>
          <a:ext cx="8382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21953</xdr:rowOff>
    </xdr:from>
    <xdr:to>
      <xdr:col>23</xdr:col>
      <xdr:colOff>406400</xdr:colOff>
      <xdr:row>60</xdr:row>
      <xdr:rowOff>26779</xdr:rowOff>
    </xdr:to>
    <xdr:cxnSp macro="">
      <xdr:nvCxnSpPr>
        <xdr:cNvPr id="323" name="直線コネクタ 322"/>
        <xdr:cNvCxnSpPr/>
      </xdr:nvCxnSpPr>
      <xdr:spPr>
        <a:xfrm>
          <a:off x="15290800" y="1030895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21953</xdr:rowOff>
    </xdr:from>
    <xdr:to>
      <xdr:col>22</xdr:col>
      <xdr:colOff>203200</xdr:colOff>
      <xdr:row>60</xdr:row>
      <xdr:rowOff>24021</xdr:rowOff>
    </xdr:to>
    <xdr:cxnSp macro="">
      <xdr:nvCxnSpPr>
        <xdr:cNvPr id="326" name="直線コネクタ 325"/>
        <xdr:cNvCxnSpPr/>
      </xdr:nvCxnSpPr>
      <xdr:spPr>
        <a:xfrm flipV="1">
          <a:off x="14401800" y="10308953"/>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169273</xdr:rowOff>
    </xdr:from>
    <xdr:to>
      <xdr:col>21</xdr:col>
      <xdr:colOff>0</xdr:colOff>
      <xdr:row>60</xdr:row>
      <xdr:rowOff>24021</xdr:rowOff>
    </xdr:to>
    <xdr:cxnSp macro="">
      <xdr:nvCxnSpPr>
        <xdr:cNvPr id="329" name="直線コネクタ 328"/>
        <xdr:cNvCxnSpPr/>
      </xdr:nvCxnSpPr>
      <xdr:spPr>
        <a:xfrm>
          <a:off x="13512800" y="10284823"/>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169490</xdr:rowOff>
    </xdr:from>
    <xdr:to>
      <xdr:col>24</xdr:col>
      <xdr:colOff>609600</xdr:colOff>
      <xdr:row>60</xdr:row>
      <xdr:rowOff>99640</xdr:rowOff>
    </xdr:to>
    <xdr:sp macro="" textlink="">
      <xdr:nvSpPr>
        <xdr:cNvPr id="339" name="円/楕円 338"/>
        <xdr:cNvSpPr/>
      </xdr:nvSpPr>
      <xdr:spPr>
        <a:xfrm>
          <a:off x="16967200" y="10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14567</xdr:rowOff>
    </xdr:from>
    <xdr:ext cx="762000" cy="259045"/>
    <xdr:sp macro="" textlink="">
      <xdr:nvSpPr>
        <xdr:cNvPr id="340" name="定員管理の状況該当値テキスト"/>
        <xdr:cNvSpPr txBox="1"/>
      </xdr:nvSpPr>
      <xdr:spPr>
        <a:xfrm>
          <a:off x="17106900" y="101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147429</xdr:rowOff>
    </xdr:from>
    <xdr:to>
      <xdr:col>23</xdr:col>
      <xdr:colOff>457200</xdr:colOff>
      <xdr:row>60</xdr:row>
      <xdr:rowOff>77579</xdr:rowOff>
    </xdr:to>
    <xdr:sp macro="" textlink="">
      <xdr:nvSpPr>
        <xdr:cNvPr id="341" name="円/楕円 340"/>
        <xdr:cNvSpPr/>
      </xdr:nvSpPr>
      <xdr:spPr>
        <a:xfrm>
          <a:off x="16129000" y="102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87756</xdr:rowOff>
    </xdr:from>
    <xdr:ext cx="736600" cy="259045"/>
    <xdr:sp macro="" textlink="">
      <xdr:nvSpPr>
        <xdr:cNvPr id="342" name="テキスト ボックス 341"/>
        <xdr:cNvSpPr txBox="1"/>
      </xdr:nvSpPr>
      <xdr:spPr>
        <a:xfrm>
          <a:off x="15798800" y="10031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142603</xdr:rowOff>
    </xdr:from>
    <xdr:to>
      <xdr:col>22</xdr:col>
      <xdr:colOff>254000</xdr:colOff>
      <xdr:row>60</xdr:row>
      <xdr:rowOff>72753</xdr:rowOff>
    </xdr:to>
    <xdr:sp macro="" textlink="">
      <xdr:nvSpPr>
        <xdr:cNvPr id="343" name="円/楕円 342"/>
        <xdr:cNvSpPr/>
      </xdr:nvSpPr>
      <xdr:spPr>
        <a:xfrm>
          <a:off x="15240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82930</xdr:rowOff>
    </xdr:from>
    <xdr:ext cx="762000" cy="259045"/>
    <xdr:sp macro="" textlink="">
      <xdr:nvSpPr>
        <xdr:cNvPr id="344" name="テキスト ボックス 343"/>
        <xdr:cNvSpPr txBox="1"/>
      </xdr:nvSpPr>
      <xdr:spPr>
        <a:xfrm>
          <a:off x="14909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144671</xdr:rowOff>
    </xdr:from>
    <xdr:to>
      <xdr:col>21</xdr:col>
      <xdr:colOff>50800</xdr:colOff>
      <xdr:row>60</xdr:row>
      <xdr:rowOff>74821</xdr:rowOff>
    </xdr:to>
    <xdr:sp macro="" textlink="">
      <xdr:nvSpPr>
        <xdr:cNvPr id="345" name="円/楕円 344"/>
        <xdr:cNvSpPr/>
      </xdr:nvSpPr>
      <xdr:spPr>
        <a:xfrm>
          <a:off x="14351000" y="102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84998</xdr:rowOff>
    </xdr:from>
    <xdr:ext cx="762000" cy="259045"/>
    <xdr:sp macro="" textlink="">
      <xdr:nvSpPr>
        <xdr:cNvPr id="346" name="テキスト ボックス 345"/>
        <xdr:cNvSpPr txBox="1"/>
      </xdr:nvSpPr>
      <xdr:spPr>
        <a:xfrm>
          <a:off x="14020800" y="1002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118473</xdr:rowOff>
    </xdr:from>
    <xdr:to>
      <xdr:col>19</xdr:col>
      <xdr:colOff>533400</xdr:colOff>
      <xdr:row>60</xdr:row>
      <xdr:rowOff>48623</xdr:rowOff>
    </xdr:to>
    <xdr:sp macro="" textlink="">
      <xdr:nvSpPr>
        <xdr:cNvPr id="347" name="円/楕円 346"/>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58800</xdr:rowOff>
    </xdr:from>
    <xdr:ext cx="762000" cy="259045"/>
    <xdr:sp macro="" textlink="">
      <xdr:nvSpPr>
        <xdr:cNvPr id="348" name="テキスト ボックス 347"/>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類似団体と比較して、低い状況をキープしている。</a:t>
          </a:r>
          <a:endParaRPr lang="ja-JP" altLang="ja-JP" sz="1400">
            <a:effectLst/>
          </a:endParaRPr>
        </a:p>
        <a:p>
          <a:r>
            <a:rPr kumimoji="1" lang="ja-JP" altLang="ja-JP" sz="1100">
              <a:solidFill>
                <a:schemeClr val="dk1"/>
              </a:solidFill>
              <a:effectLst/>
              <a:latin typeface="+mn-lt"/>
              <a:ea typeface="+mn-ea"/>
              <a:cs typeface="+mn-cs"/>
            </a:rPr>
            <a:t>　集中改革プランに基づく退職者補充の調整など適正な職員配置に努めた結果であるが、職員数の減少による住民サービスの低下を招かないよう、職員の意識改革に努めながら、今後も計画的かつ適正な職員数の定員管理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158242</xdr:rowOff>
    </xdr:from>
    <xdr:to>
      <xdr:col>24</xdr:col>
      <xdr:colOff>558800</xdr:colOff>
      <xdr:row>42</xdr:row>
      <xdr:rowOff>15748</xdr:rowOff>
    </xdr:to>
    <xdr:cxnSp macro="">
      <xdr:nvCxnSpPr>
        <xdr:cNvPr id="379" name="直線コネクタ 378"/>
        <xdr:cNvCxnSpPr/>
      </xdr:nvCxnSpPr>
      <xdr:spPr>
        <a:xfrm flipV="1">
          <a:off x="16179800" y="71876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15748</xdr:rowOff>
    </xdr:from>
    <xdr:to>
      <xdr:col>23</xdr:col>
      <xdr:colOff>406400</xdr:colOff>
      <xdr:row>42</xdr:row>
      <xdr:rowOff>54356</xdr:rowOff>
    </xdr:to>
    <xdr:cxnSp macro="">
      <xdr:nvCxnSpPr>
        <xdr:cNvPr id="382" name="直線コネクタ 381"/>
        <xdr:cNvCxnSpPr/>
      </xdr:nvCxnSpPr>
      <xdr:spPr>
        <a:xfrm flipV="1">
          <a:off x="15290800" y="72166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42</xdr:row>
      <xdr:rowOff>131572</xdr:rowOff>
    </xdr:to>
    <xdr:cxnSp macro="">
      <xdr:nvCxnSpPr>
        <xdr:cNvPr id="385" name="直線コネクタ 384"/>
        <xdr:cNvCxnSpPr/>
      </xdr:nvCxnSpPr>
      <xdr:spPr>
        <a:xfrm flipV="1">
          <a:off x="14401800" y="72552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42</xdr:row>
      <xdr:rowOff>170180</xdr:rowOff>
    </xdr:to>
    <xdr:cxnSp macro="">
      <xdr:nvCxnSpPr>
        <xdr:cNvPr id="388" name="直線コネクタ 387"/>
        <xdr:cNvCxnSpPr/>
      </xdr:nvCxnSpPr>
      <xdr:spPr>
        <a:xfrm flipV="1">
          <a:off x="13512800" y="73324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98" name="円/楕円 397"/>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79519</xdr:rowOff>
    </xdr:from>
    <xdr:ext cx="762000" cy="259045"/>
    <xdr:sp macro="" textlink="">
      <xdr:nvSpPr>
        <xdr:cNvPr id="399"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136398</xdr:rowOff>
    </xdr:from>
    <xdr:to>
      <xdr:col>23</xdr:col>
      <xdr:colOff>457200</xdr:colOff>
      <xdr:row>42</xdr:row>
      <xdr:rowOff>66548</xdr:rowOff>
    </xdr:to>
    <xdr:sp macro="" textlink="">
      <xdr:nvSpPr>
        <xdr:cNvPr id="400" name="円/楕円 399"/>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401" name="テキスト ボックス 400"/>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2" name="円/楕円 401"/>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3" name="テキスト ボックス 402"/>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4" name="円/楕円 403"/>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5" name="テキスト ボックス 404"/>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6" name="円/楕円 405"/>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07" name="テキスト ボックス 406"/>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起債抑制に努めている結果、年々減少しているところであるが、全国平均及び県平均を上回っている。</a:t>
          </a:r>
          <a:endParaRPr lang="ja-JP" altLang="ja-JP" sz="1400">
            <a:effectLst/>
          </a:endParaRPr>
        </a:p>
        <a:p>
          <a:r>
            <a:rPr kumimoji="1" lang="ja-JP" altLang="ja-JP" sz="1100">
              <a:solidFill>
                <a:schemeClr val="dk1"/>
              </a:solidFill>
              <a:effectLst/>
              <a:latin typeface="+mn-lt"/>
              <a:ea typeface="+mn-ea"/>
              <a:cs typeface="+mn-cs"/>
            </a:rPr>
            <a:t>　改善策として新規起債発行額を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億円と定め、適正な運用に努めていく。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13621</xdr:rowOff>
    </xdr:from>
    <xdr:to>
      <xdr:col>24</xdr:col>
      <xdr:colOff>558800</xdr:colOff>
      <xdr:row>17</xdr:row>
      <xdr:rowOff>86011</xdr:rowOff>
    </xdr:to>
    <xdr:cxnSp macro="">
      <xdr:nvCxnSpPr>
        <xdr:cNvPr id="437" name="直線コネクタ 436"/>
        <xdr:cNvCxnSpPr/>
      </xdr:nvCxnSpPr>
      <xdr:spPr>
        <a:xfrm flipV="1">
          <a:off x="16179800" y="292827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86011</xdr:rowOff>
    </xdr:from>
    <xdr:to>
      <xdr:col>23</xdr:col>
      <xdr:colOff>406400</xdr:colOff>
      <xdr:row>17</xdr:row>
      <xdr:rowOff>143320</xdr:rowOff>
    </xdr:to>
    <xdr:cxnSp macro="">
      <xdr:nvCxnSpPr>
        <xdr:cNvPr id="440" name="直線コネクタ 439"/>
        <xdr:cNvCxnSpPr/>
      </xdr:nvCxnSpPr>
      <xdr:spPr>
        <a:xfrm flipV="1">
          <a:off x="15290800" y="3000661"/>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139224</xdr:rowOff>
    </xdr:from>
    <xdr:to>
      <xdr:col>22</xdr:col>
      <xdr:colOff>203200</xdr:colOff>
      <xdr:row>17</xdr:row>
      <xdr:rowOff>143320</xdr:rowOff>
    </xdr:to>
    <xdr:cxnSp macro="">
      <xdr:nvCxnSpPr>
        <xdr:cNvPr id="443" name="直線コネクタ 442"/>
        <xdr:cNvCxnSpPr/>
      </xdr:nvCxnSpPr>
      <xdr:spPr>
        <a:xfrm>
          <a:off x="14401800" y="2882424"/>
          <a:ext cx="889000" cy="17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109664</xdr:rowOff>
    </xdr:from>
    <xdr:to>
      <xdr:col>21</xdr:col>
      <xdr:colOff>0</xdr:colOff>
      <xdr:row>16</xdr:row>
      <xdr:rowOff>139224</xdr:rowOff>
    </xdr:to>
    <xdr:cxnSp macro="">
      <xdr:nvCxnSpPr>
        <xdr:cNvPr id="446" name="直線コネクタ 445"/>
        <xdr:cNvCxnSpPr/>
      </xdr:nvCxnSpPr>
      <xdr:spPr>
        <a:xfrm>
          <a:off x="13512800" y="2852864"/>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134271</xdr:rowOff>
    </xdr:from>
    <xdr:to>
      <xdr:col>24</xdr:col>
      <xdr:colOff>609600</xdr:colOff>
      <xdr:row>17</xdr:row>
      <xdr:rowOff>64421</xdr:rowOff>
    </xdr:to>
    <xdr:sp macro="" textlink="">
      <xdr:nvSpPr>
        <xdr:cNvPr id="456" name="円/楕円 455"/>
        <xdr:cNvSpPr/>
      </xdr:nvSpPr>
      <xdr:spPr>
        <a:xfrm>
          <a:off x="16967200" y="28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106348</xdr:rowOff>
    </xdr:from>
    <xdr:ext cx="762000" cy="259045"/>
    <xdr:sp macro="" textlink="">
      <xdr:nvSpPr>
        <xdr:cNvPr id="457" name="将来負担の状況該当値テキスト"/>
        <xdr:cNvSpPr txBox="1"/>
      </xdr:nvSpPr>
      <xdr:spPr>
        <a:xfrm>
          <a:off x="17106900" y="284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35211</xdr:rowOff>
    </xdr:from>
    <xdr:to>
      <xdr:col>23</xdr:col>
      <xdr:colOff>457200</xdr:colOff>
      <xdr:row>17</xdr:row>
      <xdr:rowOff>136811</xdr:rowOff>
    </xdr:to>
    <xdr:sp macro="" textlink="">
      <xdr:nvSpPr>
        <xdr:cNvPr id="458" name="円/楕円 457"/>
        <xdr:cNvSpPr/>
      </xdr:nvSpPr>
      <xdr:spPr>
        <a:xfrm>
          <a:off x="16129000" y="29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121588</xdr:rowOff>
    </xdr:from>
    <xdr:ext cx="736600" cy="259045"/>
    <xdr:sp macro="" textlink="">
      <xdr:nvSpPr>
        <xdr:cNvPr id="459" name="テキスト ボックス 458"/>
        <xdr:cNvSpPr txBox="1"/>
      </xdr:nvSpPr>
      <xdr:spPr>
        <a:xfrm>
          <a:off x="15798800" y="3036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92520</xdr:rowOff>
    </xdr:from>
    <xdr:to>
      <xdr:col>22</xdr:col>
      <xdr:colOff>254000</xdr:colOff>
      <xdr:row>18</xdr:row>
      <xdr:rowOff>22670</xdr:rowOff>
    </xdr:to>
    <xdr:sp macro="" textlink="">
      <xdr:nvSpPr>
        <xdr:cNvPr id="460" name="円/楕円 459"/>
        <xdr:cNvSpPr/>
      </xdr:nvSpPr>
      <xdr:spPr>
        <a:xfrm>
          <a:off x="15240000" y="300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7447</xdr:rowOff>
    </xdr:from>
    <xdr:ext cx="762000" cy="259045"/>
    <xdr:sp macro="" textlink="">
      <xdr:nvSpPr>
        <xdr:cNvPr id="461" name="テキスト ボックス 460"/>
        <xdr:cNvSpPr txBox="1"/>
      </xdr:nvSpPr>
      <xdr:spPr>
        <a:xfrm>
          <a:off x="14909800" y="309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88424</xdr:rowOff>
    </xdr:from>
    <xdr:to>
      <xdr:col>21</xdr:col>
      <xdr:colOff>50800</xdr:colOff>
      <xdr:row>17</xdr:row>
      <xdr:rowOff>18574</xdr:rowOff>
    </xdr:to>
    <xdr:sp macro="" textlink="">
      <xdr:nvSpPr>
        <xdr:cNvPr id="462" name="円/楕円 461"/>
        <xdr:cNvSpPr/>
      </xdr:nvSpPr>
      <xdr:spPr>
        <a:xfrm>
          <a:off x="14351000" y="28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3351</xdr:rowOff>
    </xdr:from>
    <xdr:ext cx="762000" cy="259045"/>
    <xdr:sp macro="" textlink="">
      <xdr:nvSpPr>
        <xdr:cNvPr id="463" name="テキスト ボックス 462"/>
        <xdr:cNvSpPr txBox="1"/>
      </xdr:nvSpPr>
      <xdr:spPr>
        <a:xfrm>
          <a:off x="14020800" y="29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58864</xdr:rowOff>
    </xdr:from>
    <xdr:to>
      <xdr:col>19</xdr:col>
      <xdr:colOff>533400</xdr:colOff>
      <xdr:row>16</xdr:row>
      <xdr:rowOff>160464</xdr:rowOff>
    </xdr:to>
    <xdr:sp macro="" textlink="">
      <xdr:nvSpPr>
        <xdr:cNvPr id="464" name="円/楕円 463"/>
        <xdr:cNvSpPr/>
      </xdr:nvSpPr>
      <xdr:spPr>
        <a:xfrm>
          <a:off x="13462000" y="280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145241</xdr:rowOff>
    </xdr:from>
    <xdr:ext cx="762000" cy="259045"/>
    <xdr:sp macro="" textlink="">
      <xdr:nvSpPr>
        <xdr:cNvPr id="465" name="テキスト ボックス 464"/>
        <xdr:cNvSpPr txBox="1"/>
      </xdr:nvSpPr>
      <xdr:spPr>
        <a:xfrm>
          <a:off x="13131800" y="288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7,656
7,640
95.19
6,243,619
5,976,982
255,310
2,612,618
4,557,653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当町は保育所運営（</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施設）を直営で行なっているが、類似団体と比較して、若干であるが低い状況をキープしている。</a:t>
          </a:r>
          <a:endParaRPr lang="ja-JP" altLang="ja-JP" sz="1400">
            <a:effectLst/>
          </a:endParaRPr>
        </a:p>
        <a:p>
          <a:r>
            <a:rPr kumimoji="1" lang="ja-JP" altLang="ja-JP" sz="1100">
              <a:solidFill>
                <a:schemeClr val="dk1"/>
              </a:solidFill>
              <a:effectLst/>
              <a:latin typeface="+mn-lt"/>
              <a:ea typeface="+mn-ea"/>
              <a:cs typeface="+mn-cs"/>
            </a:rPr>
            <a:t>　これは、集中改革プランに基づく退職者に対する補充調整など、職員数の適正管理に努めた結果である。</a:t>
          </a:r>
          <a:endParaRPr lang="ja-JP" altLang="ja-JP" sz="1400">
            <a:effectLst/>
          </a:endParaRPr>
        </a:p>
        <a:p>
          <a:r>
            <a:rPr kumimoji="1" lang="ja-JP" altLang="ja-JP" sz="1100">
              <a:solidFill>
                <a:schemeClr val="dk1"/>
              </a:solidFill>
              <a:effectLst/>
              <a:latin typeface="+mn-lt"/>
              <a:ea typeface="+mn-ea"/>
              <a:cs typeface="+mn-cs"/>
            </a:rPr>
            <a:t>　今後は、退職者数が増えていくことから、年々減じていくものと思われる。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104140</xdr:rowOff>
    </xdr:to>
    <xdr:cxnSp macro="">
      <xdr:nvCxnSpPr>
        <xdr:cNvPr id="66" name="直線コネクタ 65"/>
        <xdr:cNvCxnSpPr/>
      </xdr:nvCxnSpPr>
      <xdr:spPr>
        <a:xfrm flipV="1">
          <a:off x="3987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104140</xdr:rowOff>
    </xdr:to>
    <xdr:cxnSp macro="">
      <xdr:nvCxnSpPr>
        <xdr:cNvPr id="69" name="直線コネクタ 68"/>
        <xdr:cNvCxnSpPr/>
      </xdr:nvCxnSpPr>
      <xdr:spPr>
        <a:xfrm>
          <a:off x="3098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35560</xdr:rowOff>
    </xdr:to>
    <xdr:cxnSp macro="">
      <xdr:nvCxnSpPr>
        <xdr:cNvPr id="72" name="直線コネクタ 71"/>
        <xdr:cNvCxnSpPr/>
      </xdr:nvCxnSpPr>
      <xdr:spPr>
        <a:xfrm>
          <a:off x="2209800" y="613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35</xdr:row>
      <xdr:rowOff>146050</xdr:rowOff>
    </xdr:to>
    <xdr:cxnSp macro="">
      <xdr:nvCxnSpPr>
        <xdr:cNvPr id="75" name="直線コネクタ 74"/>
        <xdr:cNvCxnSpPr/>
      </xdr:nvCxnSpPr>
      <xdr:spPr>
        <a:xfrm flipV="1">
          <a:off x="1320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2557</xdr:rowOff>
    </xdr:from>
    <xdr:ext cx="762000" cy="259045"/>
    <xdr:sp macro="" textlink="">
      <xdr:nvSpPr>
        <xdr:cNvPr id="86"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7" name="円/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9" name="円/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91" name="円/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3" name="円/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前年比、</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ポイント増加しており、</a:t>
          </a:r>
          <a:r>
            <a:rPr kumimoji="1" lang="ja-JP" altLang="ja-JP" sz="1100">
              <a:solidFill>
                <a:schemeClr val="dk1"/>
              </a:solidFill>
              <a:effectLst/>
              <a:latin typeface="+mn-lt"/>
              <a:ea typeface="+mn-ea"/>
              <a:cs typeface="+mn-cs"/>
            </a:rPr>
            <a:t>類似団体と比較して高い状況にある。</a:t>
          </a:r>
          <a:endParaRPr lang="ja-JP" altLang="ja-JP" sz="1400">
            <a:effectLst/>
          </a:endParaRPr>
        </a:p>
        <a:p>
          <a:r>
            <a:rPr kumimoji="1" lang="ja-JP" altLang="ja-JP" sz="1100">
              <a:solidFill>
                <a:schemeClr val="dk1"/>
              </a:solidFill>
              <a:effectLst/>
              <a:latin typeface="+mn-lt"/>
              <a:ea typeface="+mn-ea"/>
              <a:cs typeface="+mn-cs"/>
            </a:rPr>
            <a:t>　主な要因として、観光施設の指定管理委託料などが高額であるためである。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近年は、ふるさと納税事業の影響もあり、増えたところである。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今後は、長期事業の見直しを積極的に見直し、費用の圧縮に努めていく。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129286</xdr:rowOff>
    </xdr:from>
    <xdr:to>
      <xdr:col>24</xdr:col>
      <xdr:colOff>31750</xdr:colOff>
      <xdr:row>18</xdr:row>
      <xdr:rowOff>17272</xdr:rowOff>
    </xdr:to>
    <xdr:cxnSp macro="">
      <xdr:nvCxnSpPr>
        <xdr:cNvPr id="124" name="直線コネクタ 123"/>
        <xdr:cNvCxnSpPr/>
      </xdr:nvCxnSpPr>
      <xdr:spPr>
        <a:xfrm>
          <a:off x="15671800" y="30439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129286</xdr:rowOff>
    </xdr:from>
    <xdr:to>
      <xdr:col>22</xdr:col>
      <xdr:colOff>565150</xdr:colOff>
      <xdr:row>17</xdr:row>
      <xdr:rowOff>161290</xdr:rowOff>
    </xdr:to>
    <xdr:cxnSp macro="">
      <xdr:nvCxnSpPr>
        <xdr:cNvPr id="127" name="直線コネクタ 126"/>
        <xdr:cNvCxnSpPr/>
      </xdr:nvCxnSpPr>
      <xdr:spPr>
        <a:xfrm flipV="1">
          <a:off x="14782800" y="3043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161290</xdr:rowOff>
    </xdr:from>
    <xdr:to>
      <xdr:col>21</xdr:col>
      <xdr:colOff>361950</xdr:colOff>
      <xdr:row>18</xdr:row>
      <xdr:rowOff>17272</xdr:rowOff>
    </xdr:to>
    <xdr:cxnSp macro="">
      <xdr:nvCxnSpPr>
        <xdr:cNvPr id="130" name="直線コネクタ 129"/>
        <xdr:cNvCxnSpPr/>
      </xdr:nvCxnSpPr>
      <xdr:spPr>
        <a:xfrm flipV="1">
          <a:off x="13893800" y="3075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106426</xdr:rowOff>
    </xdr:from>
    <xdr:to>
      <xdr:col>20</xdr:col>
      <xdr:colOff>158750</xdr:colOff>
      <xdr:row>18</xdr:row>
      <xdr:rowOff>17272</xdr:rowOff>
    </xdr:to>
    <xdr:cxnSp macro="">
      <xdr:nvCxnSpPr>
        <xdr:cNvPr id="133" name="直線コネクタ 132"/>
        <xdr:cNvCxnSpPr/>
      </xdr:nvCxnSpPr>
      <xdr:spPr>
        <a:xfrm>
          <a:off x="13004800" y="3021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137922</xdr:rowOff>
    </xdr:from>
    <xdr:to>
      <xdr:col>24</xdr:col>
      <xdr:colOff>82550</xdr:colOff>
      <xdr:row>18</xdr:row>
      <xdr:rowOff>68072</xdr:rowOff>
    </xdr:to>
    <xdr:sp macro="" textlink="">
      <xdr:nvSpPr>
        <xdr:cNvPr id="143" name="円/楕円 142"/>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109999</xdr:rowOff>
    </xdr:from>
    <xdr:ext cx="762000" cy="259045"/>
    <xdr:sp macro="" textlink="">
      <xdr:nvSpPr>
        <xdr:cNvPr id="144"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78486</xdr:rowOff>
    </xdr:from>
    <xdr:to>
      <xdr:col>22</xdr:col>
      <xdr:colOff>615950</xdr:colOff>
      <xdr:row>18</xdr:row>
      <xdr:rowOff>8636</xdr:rowOff>
    </xdr:to>
    <xdr:sp macro="" textlink="">
      <xdr:nvSpPr>
        <xdr:cNvPr id="145" name="円/楕円 144"/>
        <xdr:cNvSpPr/>
      </xdr:nvSpPr>
      <xdr:spPr>
        <a:xfrm>
          <a:off x="15621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164863</xdr:rowOff>
    </xdr:from>
    <xdr:ext cx="736600" cy="259045"/>
    <xdr:sp macro="" textlink="">
      <xdr:nvSpPr>
        <xdr:cNvPr id="146" name="テキスト ボックス 145"/>
        <xdr:cNvSpPr txBox="1"/>
      </xdr:nvSpPr>
      <xdr:spPr>
        <a:xfrm>
          <a:off x="15290800" y="30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7" name="円/楕円 146"/>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8" name="テキスト ボックス 147"/>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137922</xdr:rowOff>
    </xdr:from>
    <xdr:to>
      <xdr:col>20</xdr:col>
      <xdr:colOff>209550</xdr:colOff>
      <xdr:row>18</xdr:row>
      <xdr:rowOff>68072</xdr:rowOff>
    </xdr:to>
    <xdr:sp macro="" textlink="">
      <xdr:nvSpPr>
        <xdr:cNvPr id="149" name="円/楕円 148"/>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52849</xdr:rowOff>
    </xdr:from>
    <xdr:ext cx="762000" cy="259045"/>
    <xdr:sp macro="" textlink="">
      <xdr:nvSpPr>
        <xdr:cNvPr id="150" name="テキスト ボックス 149"/>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55626</xdr:rowOff>
    </xdr:from>
    <xdr:to>
      <xdr:col>19</xdr:col>
      <xdr:colOff>6350</xdr:colOff>
      <xdr:row>17</xdr:row>
      <xdr:rowOff>157226</xdr:rowOff>
    </xdr:to>
    <xdr:sp macro="" textlink="">
      <xdr:nvSpPr>
        <xdr:cNvPr id="151" name="円/楕円 150"/>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142003</xdr:rowOff>
    </xdr:from>
    <xdr:ext cx="762000" cy="259045"/>
    <xdr:sp macro="" textlink="">
      <xdr:nvSpPr>
        <xdr:cNvPr id="152" name="テキスト ボックス 151"/>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類似団体の中では、高い状況である。</a:t>
          </a:r>
          <a:endParaRPr lang="ja-JP" altLang="ja-JP" sz="1400">
            <a:effectLst/>
          </a:endParaRPr>
        </a:p>
        <a:p>
          <a:r>
            <a:rPr kumimoji="1" lang="ja-JP" altLang="ja-JP" sz="1100">
              <a:solidFill>
                <a:schemeClr val="dk1"/>
              </a:solidFill>
              <a:effectLst/>
              <a:latin typeface="+mn-lt"/>
              <a:ea typeface="+mn-ea"/>
              <a:cs typeface="+mn-cs"/>
            </a:rPr>
            <a:t>　これは町民のニーズにあった福祉サービスを充実してきた結果であるが、財政を圧迫してくる要因であるため、町民の理解が得られる町単独事業については、一部見直しなど行い、扶助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20865</xdr:rowOff>
    </xdr:from>
    <xdr:to>
      <xdr:col>7</xdr:col>
      <xdr:colOff>15875</xdr:colOff>
      <xdr:row>61</xdr:row>
      <xdr:rowOff>167822</xdr:rowOff>
    </xdr:to>
    <xdr:cxnSp macro="">
      <xdr:nvCxnSpPr>
        <xdr:cNvPr id="186" name="直線コネクタ 185"/>
        <xdr:cNvCxnSpPr/>
      </xdr:nvCxnSpPr>
      <xdr:spPr>
        <a:xfrm flipV="1">
          <a:off x="3987800" y="104793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167822</xdr:rowOff>
    </xdr:from>
    <xdr:to>
      <xdr:col>5</xdr:col>
      <xdr:colOff>549275</xdr:colOff>
      <xdr:row>62</xdr:row>
      <xdr:rowOff>61685</xdr:rowOff>
    </xdr:to>
    <xdr:cxnSp macro="">
      <xdr:nvCxnSpPr>
        <xdr:cNvPr id="189" name="直線コネクタ 188"/>
        <xdr:cNvCxnSpPr/>
      </xdr:nvCxnSpPr>
      <xdr:spPr>
        <a:xfrm flipV="1">
          <a:off x="3098800" y="10626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135165</xdr:rowOff>
    </xdr:from>
    <xdr:to>
      <xdr:col>4</xdr:col>
      <xdr:colOff>346075</xdr:colOff>
      <xdr:row>62</xdr:row>
      <xdr:rowOff>61685</xdr:rowOff>
    </xdr:to>
    <xdr:cxnSp macro="">
      <xdr:nvCxnSpPr>
        <xdr:cNvPr id="192" name="直線コネクタ 191"/>
        <xdr:cNvCxnSpPr/>
      </xdr:nvCxnSpPr>
      <xdr:spPr>
        <a:xfrm>
          <a:off x="2209800" y="10593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118835</xdr:rowOff>
    </xdr:from>
    <xdr:to>
      <xdr:col>3</xdr:col>
      <xdr:colOff>142875</xdr:colOff>
      <xdr:row>61</xdr:row>
      <xdr:rowOff>135165</xdr:rowOff>
    </xdr:to>
    <xdr:cxnSp macro="">
      <xdr:nvCxnSpPr>
        <xdr:cNvPr id="195" name="直線コネクタ 194"/>
        <xdr:cNvCxnSpPr/>
      </xdr:nvCxnSpPr>
      <xdr:spPr>
        <a:xfrm>
          <a:off x="1320800" y="10234385"/>
          <a:ext cx="889000" cy="3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141515</xdr:rowOff>
    </xdr:from>
    <xdr:to>
      <xdr:col>7</xdr:col>
      <xdr:colOff>66675</xdr:colOff>
      <xdr:row>61</xdr:row>
      <xdr:rowOff>71665</xdr:rowOff>
    </xdr:to>
    <xdr:sp macro="" textlink="">
      <xdr:nvSpPr>
        <xdr:cNvPr id="205" name="円/楕円 204"/>
        <xdr:cNvSpPr/>
      </xdr:nvSpPr>
      <xdr:spPr>
        <a:xfrm>
          <a:off x="47752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50092</xdr:rowOff>
    </xdr:from>
    <xdr:ext cx="762000" cy="259045"/>
    <xdr:sp macro="" textlink="">
      <xdr:nvSpPr>
        <xdr:cNvPr id="206" name="扶助費該当値テキスト"/>
        <xdr:cNvSpPr txBox="1"/>
      </xdr:nvSpPr>
      <xdr:spPr>
        <a:xfrm>
          <a:off x="4914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117022</xdr:rowOff>
    </xdr:from>
    <xdr:to>
      <xdr:col>5</xdr:col>
      <xdr:colOff>600075</xdr:colOff>
      <xdr:row>62</xdr:row>
      <xdr:rowOff>47172</xdr:rowOff>
    </xdr:to>
    <xdr:sp macro="" textlink="">
      <xdr:nvSpPr>
        <xdr:cNvPr id="207" name="円/楕円 206"/>
        <xdr:cNvSpPr/>
      </xdr:nvSpPr>
      <xdr:spPr>
        <a:xfrm>
          <a:off x="3937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62</xdr:row>
      <xdr:rowOff>31949</xdr:rowOff>
    </xdr:from>
    <xdr:ext cx="736600" cy="259045"/>
    <xdr:sp macro="" textlink="">
      <xdr:nvSpPr>
        <xdr:cNvPr id="208" name="テキスト ボックス 207"/>
        <xdr:cNvSpPr txBox="1"/>
      </xdr:nvSpPr>
      <xdr:spPr>
        <a:xfrm>
          <a:off x="3606800" y="1066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62</xdr:row>
      <xdr:rowOff>10885</xdr:rowOff>
    </xdr:from>
    <xdr:to>
      <xdr:col>4</xdr:col>
      <xdr:colOff>396875</xdr:colOff>
      <xdr:row>62</xdr:row>
      <xdr:rowOff>112485</xdr:rowOff>
    </xdr:to>
    <xdr:sp macro="" textlink="">
      <xdr:nvSpPr>
        <xdr:cNvPr id="209" name="円/楕円 208"/>
        <xdr:cNvSpPr/>
      </xdr:nvSpPr>
      <xdr:spPr>
        <a:xfrm>
          <a:off x="3048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62</xdr:row>
      <xdr:rowOff>97262</xdr:rowOff>
    </xdr:from>
    <xdr:ext cx="762000" cy="259045"/>
    <xdr:sp macro="" textlink="">
      <xdr:nvSpPr>
        <xdr:cNvPr id="210" name="テキスト ボックス 209"/>
        <xdr:cNvSpPr txBox="1"/>
      </xdr:nvSpPr>
      <xdr:spPr>
        <a:xfrm>
          <a:off x="2717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61</xdr:row>
      <xdr:rowOff>84365</xdr:rowOff>
    </xdr:from>
    <xdr:to>
      <xdr:col>3</xdr:col>
      <xdr:colOff>193675</xdr:colOff>
      <xdr:row>62</xdr:row>
      <xdr:rowOff>14515</xdr:rowOff>
    </xdr:to>
    <xdr:sp macro="" textlink="">
      <xdr:nvSpPr>
        <xdr:cNvPr id="211" name="円/楕円 210"/>
        <xdr:cNvSpPr/>
      </xdr:nvSpPr>
      <xdr:spPr>
        <a:xfrm>
          <a:off x="2159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170742</xdr:rowOff>
    </xdr:from>
    <xdr:ext cx="762000" cy="259045"/>
    <xdr:sp macro="" textlink="">
      <xdr:nvSpPr>
        <xdr:cNvPr id="212" name="テキスト ボックス 211"/>
        <xdr:cNvSpPr txBox="1"/>
      </xdr:nvSpPr>
      <xdr:spPr>
        <a:xfrm>
          <a:off x="1828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68035</xdr:rowOff>
    </xdr:from>
    <xdr:to>
      <xdr:col>1</xdr:col>
      <xdr:colOff>676275</xdr:colOff>
      <xdr:row>59</xdr:row>
      <xdr:rowOff>169635</xdr:rowOff>
    </xdr:to>
    <xdr:sp macro="" textlink="">
      <xdr:nvSpPr>
        <xdr:cNvPr id="213" name="円/楕円 212"/>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154412</xdr:rowOff>
    </xdr:from>
    <xdr:ext cx="762000" cy="259045"/>
    <xdr:sp macro="" textlink="">
      <xdr:nvSpPr>
        <xdr:cNvPr id="214" name="テキスト ボックス 213"/>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類似団体の中でも下位に位置しているが、全国平均・県平均を上回っている。</a:t>
          </a:r>
          <a:endParaRPr lang="ja-JP" altLang="ja-JP" sz="1400">
            <a:effectLst/>
          </a:endParaRPr>
        </a:p>
        <a:p>
          <a:r>
            <a:rPr kumimoji="1" lang="ja-JP" altLang="ja-JP" sz="1100">
              <a:solidFill>
                <a:schemeClr val="dk1"/>
              </a:solidFill>
              <a:effectLst/>
              <a:latin typeface="+mn-lt"/>
              <a:ea typeface="+mn-ea"/>
              <a:cs typeface="+mn-cs"/>
            </a:rPr>
            <a:t>　その他の経費の大部分は繰出金が主な要因である。国民健康保険特別会計、介護保険特別会計、後期高齢者医療特別会計に対する社会保障費に関するものである。</a:t>
          </a:r>
          <a:endParaRPr lang="ja-JP" altLang="ja-JP" sz="1400">
            <a:effectLst/>
          </a:endParaRPr>
        </a:p>
        <a:p>
          <a:r>
            <a:rPr kumimoji="1" lang="ja-JP" altLang="ja-JP" sz="1100">
              <a:solidFill>
                <a:schemeClr val="dk1"/>
              </a:solidFill>
              <a:effectLst/>
              <a:latin typeface="+mn-lt"/>
              <a:ea typeface="+mn-ea"/>
              <a:cs typeface="+mn-cs"/>
            </a:rPr>
            <a:t>　今後、一層の医療費削減に努め、普通会計からの負担額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減額に努めていく。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85090</xdr:rowOff>
    </xdr:from>
    <xdr:to>
      <xdr:col>24</xdr:col>
      <xdr:colOff>31750</xdr:colOff>
      <xdr:row>59</xdr:row>
      <xdr:rowOff>115570</xdr:rowOff>
    </xdr:to>
    <xdr:cxnSp macro="">
      <xdr:nvCxnSpPr>
        <xdr:cNvPr id="246" name="直線コネクタ 245"/>
        <xdr:cNvCxnSpPr/>
      </xdr:nvCxnSpPr>
      <xdr:spPr>
        <a:xfrm>
          <a:off x="15671800" y="1020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62230</xdr:rowOff>
    </xdr:from>
    <xdr:to>
      <xdr:col>22</xdr:col>
      <xdr:colOff>565150</xdr:colOff>
      <xdr:row>59</xdr:row>
      <xdr:rowOff>85090</xdr:rowOff>
    </xdr:to>
    <xdr:cxnSp macro="">
      <xdr:nvCxnSpPr>
        <xdr:cNvPr id="249" name="直線コネクタ 248"/>
        <xdr:cNvCxnSpPr/>
      </xdr:nvCxnSpPr>
      <xdr:spPr>
        <a:xfrm>
          <a:off x="14782800" y="1017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46990</xdr:rowOff>
    </xdr:from>
    <xdr:to>
      <xdr:col>21</xdr:col>
      <xdr:colOff>361950</xdr:colOff>
      <xdr:row>59</xdr:row>
      <xdr:rowOff>62230</xdr:rowOff>
    </xdr:to>
    <xdr:cxnSp macro="">
      <xdr:nvCxnSpPr>
        <xdr:cNvPr id="252" name="直線コネクタ 251"/>
        <xdr:cNvCxnSpPr/>
      </xdr:nvCxnSpPr>
      <xdr:spPr>
        <a:xfrm>
          <a:off x="13893800" y="10162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149860</xdr:rowOff>
    </xdr:from>
    <xdr:to>
      <xdr:col>20</xdr:col>
      <xdr:colOff>158750</xdr:colOff>
      <xdr:row>59</xdr:row>
      <xdr:rowOff>46990</xdr:rowOff>
    </xdr:to>
    <xdr:cxnSp macro="">
      <xdr:nvCxnSpPr>
        <xdr:cNvPr id="255" name="直線コネクタ 254"/>
        <xdr:cNvCxnSpPr/>
      </xdr:nvCxnSpPr>
      <xdr:spPr>
        <a:xfrm>
          <a:off x="13004800" y="1009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64770</xdr:rowOff>
    </xdr:from>
    <xdr:to>
      <xdr:col>24</xdr:col>
      <xdr:colOff>82550</xdr:colOff>
      <xdr:row>59</xdr:row>
      <xdr:rowOff>166370</xdr:rowOff>
    </xdr:to>
    <xdr:sp macro="" textlink="">
      <xdr:nvSpPr>
        <xdr:cNvPr id="265" name="円/楕円 264"/>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36847</xdr:rowOff>
    </xdr:from>
    <xdr:ext cx="762000" cy="259045"/>
    <xdr:sp macro="" textlink="">
      <xdr:nvSpPr>
        <xdr:cNvPr id="266" name="その他該当値テキスト"/>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34290</xdr:rowOff>
    </xdr:from>
    <xdr:to>
      <xdr:col>22</xdr:col>
      <xdr:colOff>615950</xdr:colOff>
      <xdr:row>59</xdr:row>
      <xdr:rowOff>135890</xdr:rowOff>
    </xdr:to>
    <xdr:sp macro="" textlink="">
      <xdr:nvSpPr>
        <xdr:cNvPr id="267" name="円/楕円 266"/>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120667</xdr:rowOff>
    </xdr:from>
    <xdr:ext cx="736600" cy="259045"/>
    <xdr:sp macro="" textlink="">
      <xdr:nvSpPr>
        <xdr:cNvPr id="268" name="テキスト ボックス 267"/>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xdr:rowOff>
    </xdr:from>
    <xdr:to>
      <xdr:col>21</xdr:col>
      <xdr:colOff>412750</xdr:colOff>
      <xdr:row>59</xdr:row>
      <xdr:rowOff>113030</xdr:rowOff>
    </xdr:to>
    <xdr:sp macro="" textlink="">
      <xdr:nvSpPr>
        <xdr:cNvPr id="269" name="円/楕円 268"/>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97807</xdr:rowOff>
    </xdr:from>
    <xdr:ext cx="762000" cy="259045"/>
    <xdr:sp macro="" textlink="">
      <xdr:nvSpPr>
        <xdr:cNvPr id="270" name="テキスト ボックス 269"/>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167640</xdr:rowOff>
    </xdr:from>
    <xdr:to>
      <xdr:col>20</xdr:col>
      <xdr:colOff>209550</xdr:colOff>
      <xdr:row>59</xdr:row>
      <xdr:rowOff>97790</xdr:rowOff>
    </xdr:to>
    <xdr:sp macro="" textlink="">
      <xdr:nvSpPr>
        <xdr:cNvPr id="271" name="円/楕円 270"/>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82567</xdr:rowOff>
    </xdr:from>
    <xdr:ext cx="762000" cy="259045"/>
    <xdr:sp macro="" textlink="">
      <xdr:nvSpPr>
        <xdr:cNvPr id="272" name="テキスト ボックス 271"/>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73" name="円/楕円 272"/>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74" name="テキスト ボックス 273"/>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類似団体の平均は下回っているものの、全国平均・県平均を上回っている状況である。</a:t>
          </a:r>
          <a:endParaRPr lang="ja-JP" altLang="ja-JP" sz="1400">
            <a:effectLst/>
          </a:endParaRPr>
        </a:p>
        <a:p>
          <a:r>
            <a:rPr kumimoji="1" lang="ja-JP" altLang="en-US" sz="1100">
              <a:solidFill>
                <a:schemeClr val="dk1"/>
              </a:solidFill>
              <a:effectLst/>
              <a:latin typeface="+mn-lt"/>
              <a:ea typeface="+mn-ea"/>
              <a:cs typeface="+mn-cs"/>
            </a:rPr>
            <a:t>　従前は、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年以上経過した事業の補助金などがあり、見直しが急務であったが、ここ近年で見直している状況であり、将来は、経費圧縮に繋がってくる。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なお、ここ近年の増加要因は、主に</a:t>
          </a:r>
          <a:r>
            <a:rPr kumimoji="1" lang="ja-JP" altLang="en-US" sz="1100">
              <a:solidFill>
                <a:schemeClr val="tx1"/>
              </a:solidFill>
              <a:effectLst/>
              <a:latin typeface="+mn-lt"/>
              <a:ea typeface="+mn-ea"/>
              <a:cs typeface="+mn-cs"/>
            </a:rPr>
            <a:t>ふるさと納税の返礼品増加によるものである。</a:t>
          </a:r>
          <a:r>
            <a:rPr kumimoji="1" lang="ja-JP" altLang="ja-JP"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r>
            <a:rPr lang="ja-JP" altLang="en-US" sz="1400">
              <a:solidFill>
                <a:schemeClr val="tx1"/>
              </a:solidFill>
              <a:effectLst/>
            </a:rPr>
            <a:t>　</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97608</xdr:rowOff>
    </xdr:from>
    <xdr:to>
      <xdr:col>24</xdr:col>
      <xdr:colOff>31750</xdr:colOff>
      <xdr:row>36</xdr:row>
      <xdr:rowOff>123734</xdr:rowOff>
    </xdr:to>
    <xdr:cxnSp macro="">
      <xdr:nvCxnSpPr>
        <xdr:cNvPr id="308" name="直線コネクタ 307"/>
        <xdr:cNvCxnSpPr/>
      </xdr:nvCxnSpPr>
      <xdr:spPr>
        <a:xfrm flipV="1">
          <a:off x="15671800" y="62698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123734</xdr:rowOff>
    </xdr:from>
    <xdr:to>
      <xdr:col>22</xdr:col>
      <xdr:colOff>565150</xdr:colOff>
      <xdr:row>36</xdr:row>
      <xdr:rowOff>130266</xdr:rowOff>
    </xdr:to>
    <xdr:cxnSp macro="">
      <xdr:nvCxnSpPr>
        <xdr:cNvPr id="311" name="直線コネクタ 310"/>
        <xdr:cNvCxnSpPr/>
      </xdr:nvCxnSpPr>
      <xdr:spPr>
        <a:xfrm flipV="1">
          <a:off x="14782800" y="6295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130266</xdr:rowOff>
    </xdr:from>
    <xdr:to>
      <xdr:col>21</xdr:col>
      <xdr:colOff>361950</xdr:colOff>
      <xdr:row>36</xdr:row>
      <xdr:rowOff>156392</xdr:rowOff>
    </xdr:to>
    <xdr:cxnSp macro="">
      <xdr:nvCxnSpPr>
        <xdr:cNvPr id="314" name="直線コネクタ 313"/>
        <xdr:cNvCxnSpPr/>
      </xdr:nvCxnSpPr>
      <xdr:spPr>
        <a:xfrm flipV="1">
          <a:off x="13893800" y="63024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38826</xdr:rowOff>
    </xdr:from>
    <xdr:to>
      <xdr:col>20</xdr:col>
      <xdr:colOff>158750</xdr:colOff>
      <xdr:row>36</xdr:row>
      <xdr:rowOff>156392</xdr:rowOff>
    </xdr:to>
    <xdr:cxnSp macro="">
      <xdr:nvCxnSpPr>
        <xdr:cNvPr id="317" name="直線コネクタ 316"/>
        <xdr:cNvCxnSpPr/>
      </xdr:nvCxnSpPr>
      <xdr:spPr>
        <a:xfrm>
          <a:off x="13004800" y="621102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46808</xdr:rowOff>
    </xdr:from>
    <xdr:to>
      <xdr:col>24</xdr:col>
      <xdr:colOff>82550</xdr:colOff>
      <xdr:row>36</xdr:row>
      <xdr:rowOff>148408</xdr:rowOff>
    </xdr:to>
    <xdr:sp macro="" textlink="">
      <xdr:nvSpPr>
        <xdr:cNvPr id="327" name="円/楕円 326"/>
        <xdr:cNvSpPr/>
      </xdr:nvSpPr>
      <xdr:spPr>
        <a:xfrm>
          <a:off x="16459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63335</xdr:rowOff>
    </xdr:from>
    <xdr:ext cx="762000" cy="259045"/>
    <xdr:sp macro="" textlink="">
      <xdr:nvSpPr>
        <xdr:cNvPr id="328" name="補助費等該当値テキスト"/>
        <xdr:cNvSpPr txBox="1"/>
      </xdr:nvSpPr>
      <xdr:spPr>
        <a:xfrm>
          <a:off x="16598900" y="60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72934</xdr:rowOff>
    </xdr:from>
    <xdr:to>
      <xdr:col>22</xdr:col>
      <xdr:colOff>615950</xdr:colOff>
      <xdr:row>37</xdr:row>
      <xdr:rowOff>3084</xdr:rowOff>
    </xdr:to>
    <xdr:sp macro="" textlink="">
      <xdr:nvSpPr>
        <xdr:cNvPr id="329" name="円/楕円 328"/>
        <xdr:cNvSpPr/>
      </xdr:nvSpPr>
      <xdr:spPr>
        <a:xfrm>
          <a:off x="15621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13261</xdr:rowOff>
    </xdr:from>
    <xdr:ext cx="736600" cy="259045"/>
    <xdr:sp macro="" textlink="">
      <xdr:nvSpPr>
        <xdr:cNvPr id="330" name="テキスト ボックス 329"/>
        <xdr:cNvSpPr txBox="1"/>
      </xdr:nvSpPr>
      <xdr:spPr>
        <a:xfrm>
          <a:off x="15290800" y="601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79466</xdr:rowOff>
    </xdr:from>
    <xdr:to>
      <xdr:col>21</xdr:col>
      <xdr:colOff>412750</xdr:colOff>
      <xdr:row>37</xdr:row>
      <xdr:rowOff>9616</xdr:rowOff>
    </xdr:to>
    <xdr:sp macro="" textlink="">
      <xdr:nvSpPr>
        <xdr:cNvPr id="331" name="円/楕円 330"/>
        <xdr:cNvSpPr/>
      </xdr:nvSpPr>
      <xdr:spPr>
        <a:xfrm>
          <a:off x="14732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19793</xdr:rowOff>
    </xdr:from>
    <xdr:ext cx="762000" cy="259045"/>
    <xdr:sp macro="" textlink="">
      <xdr:nvSpPr>
        <xdr:cNvPr id="332" name="テキスト ボックス 331"/>
        <xdr:cNvSpPr txBox="1"/>
      </xdr:nvSpPr>
      <xdr:spPr>
        <a:xfrm>
          <a:off x="14401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105592</xdr:rowOff>
    </xdr:from>
    <xdr:to>
      <xdr:col>20</xdr:col>
      <xdr:colOff>209550</xdr:colOff>
      <xdr:row>37</xdr:row>
      <xdr:rowOff>35742</xdr:rowOff>
    </xdr:to>
    <xdr:sp macro="" textlink="">
      <xdr:nvSpPr>
        <xdr:cNvPr id="333" name="円/楕円 332"/>
        <xdr:cNvSpPr/>
      </xdr:nvSpPr>
      <xdr:spPr>
        <a:xfrm>
          <a:off x="13843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45919</xdr:rowOff>
    </xdr:from>
    <xdr:ext cx="762000" cy="259045"/>
    <xdr:sp macro="" textlink="">
      <xdr:nvSpPr>
        <xdr:cNvPr id="334" name="テキスト ボックス 33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159476</xdr:rowOff>
    </xdr:from>
    <xdr:to>
      <xdr:col>19</xdr:col>
      <xdr:colOff>6350</xdr:colOff>
      <xdr:row>36</xdr:row>
      <xdr:rowOff>89626</xdr:rowOff>
    </xdr:to>
    <xdr:sp macro="" textlink="">
      <xdr:nvSpPr>
        <xdr:cNvPr id="335" name="円/楕円 334"/>
        <xdr:cNvSpPr/>
      </xdr:nvSpPr>
      <xdr:spPr>
        <a:xfrm>
          <a:off x="12954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99803</xdr:rowOff>
    </xdr:from>
    <xdr:ext cx="762000" cy="259045"/>
    <xdr:sp macro="" textlink="">
      <xdr:nvSpPr>
        <xdr:cNvPr id="336" name="テキスト ボックス 335"/>
        <xdr:cNvSpPr txBox="1"/>
      </xdr:nvSpPr>
      <xdr:spPr>
        <a:xfrm>
          <a:off x="12623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全国と県平均を上回っているが、ここ近年は減少傾向にある。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これは</a:t>
          </a:r>
          <a:r>
            <a:rPr kumimoji="1" lang="ja-JP" altLang="ja-JP" sz="1100">
              <a:solidFill>
                <a:schemeClr val="dk1"/>
              </a:solidFill>
              <a:effectLst/>
              <a:latin typeface="+mn-lt"/>
              <a:ea typeface="+mn-ea"/>
              <a:cs typeface="+mn-cs"/>
            </a:rPr>
            <a:t>一般会計の地方債新規発行額を</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億円以内とし</a:t>
          </a:r>
          <a:r>
            <a:rPr kumimoji="1" lang="ja-JP" altLang="ja-JP" sz="1100">
              <a:solidFill>
                <a:schemeClr val="dk1"/>
              </a:solidFill>
              <a:effectLst/>
              <a:latin typeface="+mn-lt"/>
              <a:ea typeface="+mn-ea"/>
              <a:cs typeface="+mn-cs"/>
            </a:rPr>
            <a:t>抑制してきた結果</a:t>
          </a:r>
          <a:r>
            <a:rPr kumimoji="1" lang="ja-JP" altLang="en-US"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地方債新規発行額</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億円以下を堅持し、更に</a:t>
          </a:r>
          <a:r>
            <a:rPr kumimoji="1" lang="ja-JP" altLang="ja-JP" sz="1100">
              <a:solidFill>
                <a:schemeClr val="dk1"/>
              </a:solidFill>
              <a:effectLst/>
              <a:latin typeface="+mn-lt"/>
              <a:ea typeface="+mn-ea"/>
              <a:cs typeface="+mn-cs"/>
            </a:rPr>
            <a:t>健全財政に努めていく。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168148</xdr:rowOff>
    </xdr:from>
    <xdr:to>
      <xdr:col>7</xdr:col>
      <xdr:colOff>15875</xdr:colOff>
      <xdr:row>79</xdr:row>
      <xdr:rowOff>42418</xdr:rowOff>
    </xdr:to>
    <xdr:cxnSp macro="">
      <xdr:nvCxnSpPr>
        <xdr:cNvPr id="366" name="直線コネクタ 365"/>
        <xdr:cNvCxnSpPr/>
      </xdr:nvCxnSpPr>
      <xdr:spPr>
        <a:xfrm flipV="1">
          <a:off x="3987800" y="135412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42418</xdr:rowOff>
    </xdr:from>
    <xdr:to>
      <xdr:col>5</xdr:col>
      <xdr:colOff>549275</xdr:colOff>
      <xdr:row>79</xdr:row>
      <xdr:rowOff>110998</xdr:rowOff>
    </xdr:to>
    <xdr:cxnSp macro="">
      <xdr:nvCxnSpPr>
        <xdr:cNvPr id="369" name="直線コネクタ 368"/>
        <xdr:cNvCxnSpPr/>
      </xdr:nvCxnSpPr>
      <xdr:spPr>
        <a:xfrm flipV="1">
          <a:off x="3098800" y="135869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110998</xdr:rowOff>
    </xdr:to>
    <xdr:cxnSp macro="">
      <xdr:nvCxnSpPr>
        <xdr:cNvPr id="372" name="直線コネクタ 371"/>
        <xdr:cNvCxnSpPr/>
      </xdr:nvCxnSpPr>
      <xdr:spPr>
        <a:xfrm>
          <a:off x="2209800" y="136052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138430</xdr:rowOff>
    </xdr:to>
    <xdr:cxnSp macro="">
      <xdr:nvCxnSpPr>
        <xdr:cNvPr id="375" name="直線コネクタ 374"/>
        <xdr:cNvCxnSpPr/>
      </xdr:nvCxnSpPr>
      <xdr:spPr>
        <a:xfrm flipV="1">
          <a:off x="1320800" y="136052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117348</xdr:rowOff>
    </xdr:from>
    <xdr:to>
      <xdr:col>7</xdr:col>
      <xdr:colOff>66675</xdr:colOff>
      <xdr:row>79</xdr:row>
      <xdr:rowOff>47498</xdr:rowOff>
    </xdr:to>
    <xdr:sp macro="" textlink="">
      <xdr:nvSpPr>
        <xdr:cNvPr id="385" name="円/楕円 384"/>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89425</xdr:rowOff>
    </xdr:from>
    <xdr:ext cx="762000" cy="259045"/>
    <xdr:sp macro="" textlink="">
      <xdr:nvSpPr>
        <xdr:cNvPr id="386"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163068</xdr:rowOff>
    </xdr:from>
    <xdr:to>
      <xdr:col>5</xdr:col>
      <xdr:colOff>600075</xdr:colOff>
      <xdr:row>79</xdr:row>
      <xdr:rowOff>93218</xdr:rowOff>
    </xdr:to>
    <xdr:sp macro="" textlink="">
      <xdr:nvSpPr>
        <xdr:cNvPr id="387" name="円/楕円 386"/>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77995</xdr:rowOff>
    </xdr:from>
    <xdr:ext cx="736600" cy="259045"/>
    <xdr:sp macro="" textlink="">
      <xdr:nvSpPr>
        <xdr:cNvPr id="388" name="テキスト ボックス 387"/>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60198</xdr:rowOff>
    </xdr:from>
    <xdr:to>
      <xdr:col>4</xdr:col>
      <xdr:colOff>396875</xdr:colOff>
      <xdr:row>79</xdr:row>
      <xdr:rowOff>161798</xdr:rowOff>
    </xdr:to>
    <xdr:sp macro="" textlink="">
      <xdr:nvSpPr>
        <xdr:cNvPr id="389" name="円/楕円 388"/>
        <xdr:cNvSpPr/>
      </xdr:nvSpPr>
      <xdr:spPr>
        <a:xfrm>
          <a:off x="3048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146575</xdr:rowOff>
    </xdr:from>
    <xdr:ext cx="762000" cy="259045"/>
    <xdr:sp macro="" textlink="">
      <xdr:nvSpPr>
        <xdr:cNvPr id="390" name="テキスト ボックス 389"/>
        <xdr:cNvSpPr txBox="1"/>
      </xdr:nvSpPr>
      <xdr:spPr>
        <a:xfrm>
          <a:off x="2717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1" name="円/楕円 390"/>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92" name="テキスト ボックス 391"/>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93" name="円/楕円 392"/>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94" name="テキスト ボックス 393"/>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類似団体や全国平均、県平均を上回っている。</a:t>
          </a:r>
          <a:endParaRPr lang="ja-JP" altLang="ja-JP" sz="1400">
            <a:effectLst/>
          </a:endParaRPr>
        </a:p>
        <a:p>
          <a:r>
            <a:rPr kumimoji="1" lang="ja-JP" altLang="ja-JP" sz="1100">
              <a:solidFill>
                <a:schemeClr val="dk1"/>
              </a:solidFill>
              <a:effectLst/>
              <a:latin typeface="+mn-lt"/>
              <a:ea typeface="+mn-ea"/>
              <a:cs typeface="+mn-cs"/>
            </a:rPr>
            <a:t>　主な要因は、扶助費、物件費、繰出金の増加が影響している。</a:t>
          </a:r>
          <a:endParaRPr lang="ja-JP" altLang="ja-JP" sz="1400">
            <a:effectLst/>
          </a:endParaRPr>
        </a:p>
        <a:p>
          <a:r>
            <a:rPr kumimoji="1" lang="ja-JP" altLang="ja-JP" sz="1100">
              <a:solidFill>
                <a:schemeClr val="dk1"/>
              </a:solidFill>
              <a:effectLst/>
              <a:latin typeface="+mn-lt"/>
              <a:ea typeface="+mn-ea"/>
              <a:cs typeface="+mn-cs"/>
            </a:rPr>
            <a:t>　今後は全体的に事務事業の見直しを図り、経常経費の圧縮に努めていく。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77470</xdr:rowOff>
    </xdr:from>
    <xdr:to>
      <xdr:col>24</xdr:col>
      <xdr:colOff>31750</xdr:colOff>
      <xdr:row>78</xdr:row>
      <xdr:rowOff>81280</xdr:rowOff>
    </xdr:to>
    <xdr:cxnSp macro="">
      <xdr:nvCxnSpPr>
        <xdr:cNvPr id="427" name="直線コネクタ 426"/>
        <xdr:cNvCxnSpPr/>
      </xdr:nvCxnSpPr>
      <xdr:spPr>
        <a:xfrm>
          <a:off x="15671800" y="13450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77470</xdr:rowOff>
    </xdr:from>
    <xdr:to>
      <xdr:col>22</xdr:col>
      <xdr:colOff>565150</xdr:colOff>
      <xdr:row>78</xdr:row>
      <xdr:rowOff>77470</xdr:rowOff>
    </xdr:to>
    <xdr:cxnSp macro="">
      <xdr:nvCxnSpPr>
        <xdr:cNvPr id="430" name="直線コネクタ 429"/>
        <xdr:cNvCxnSpPr/>
      </xdr:nvCxnSpPr>
      <xdr:spPr>
        <a:xfrm>
          <a:off x="14782800" y="13450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78</xdr:row>
      <xdr:rowOff>77470</xdr:rowOff>
    </xdr:to>
    <xdr:cxnSp macro="">
      <xdr:nvCxnSpPr>
        <xdr:cNvPr id="433" name="直線コネクタ 432"/>
        <xdr:cNvCxnSpPr/>
      </xdr:nvCxnSpPr>
      <xdr:spPr>
        <a:xfrm>
          <a:off x="13893800" y="13423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78</xdr:row>
      <xdr:rowOff>50800</xdr:rowOff>
    </xdr:to>
    <xdr:cxnSp macro="">
      <xdr:nvCxnSpPr>
        <xdr:cNvPr id="436" name="直線コネクタ 435"/>
        <xdr:cNvCxnSpPr/>
      </xdr:nvCxnSpPr>
      <xdr:spPr>
        <a:xfrm>
          <a:off x="13004800" y="131724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6" name="円/楕円 445"/>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7"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26670</xdr:rowOff>
    </xdr:from>
    <xdr:to>
      <xdr:col>22</xdr:col>
      <xdr:colOff>615950</xdr:colOff>
      <xdr:row>78</xdr:row>
      <xdr:rowOff>128270</xdr:rowOff>
    </xdr:to>
    <xdr:sp macro="" textlink="">
      <xdr:nvSpPr>
        <xdr:cNvPr id="448" name="円/楕円 447"/>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49" name="テキスト ボックス 448"/>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26670</xdr:rowOff>
    </xdr:from>
    <xdr:to>
      <xdr:col>21</xdr:col>
      <xdr:colOff>412750</xdr:colOff>
      <xdr:row>78</xdr:row>
      <xdr:rowOff>128270</xdr:rowOff>
    </xdr:to>
    <xdr:sp macro="" textlink="">
      <xdr:nvSpPr>
        <xdr:cNvPr id="450" name="円/楕円 449"/>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113047</xdr:rowOff>
    </xdr:from>
    <xdr:ext cx="762000" cy="259045"/>
    <xdr:sp macro="" textlink="">
      <xdr:nvSpPr>
        <xdr:cNvPr id="451" name="テキスト ボックス 450"/>
        <xdr:cNvSpPr txBox="1"/>
      </xdr:nvSpPr>
      <xdr:spPr>
        <a:xfrm>
          <a:off x="14401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52" name="円/楕円 451"/>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86377</xdr:rowOff>
    </xdr:from>
    <xdr:ext cx="762000" cy="259045"/>
    <xdr:sp macro="" textlink="">
      <xdr:nvSpPr>
        <xdr:cNvPr id="453" name="テキスト ボックス 452"/>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54" name="円/楕円 453"/>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6366</xdr:rowOff>
    </xdr:from>
    <xdr:ext cx="762000" cy="259045"/>
    <xdr:sp macro="" textlink="">
      <xdr:nvSpPr>
        <xdr:cNvPr id="455" name="テキスト ボックス 454"/>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120509</xdr:rowOff>
    </xdr:from>
    <xdr:ext cx="762000" cy="259045"/>
    <xdr:sp macro="" textlink="">
      <xdr:nvSpPr>
        <xdr:cNvPr id="42" name="人口1人当たり決算額の推移最小値テキスト130"/>
        <xdr:cNvSpPr txBox="1"/>
      </xdr:nvSpPr>
      <xdr:spPr>
        <a:xfrm>
          <a:off x="5740400" y="34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110331</xdr:rowOff>
    </xdr:from>
    <xdr:to>
      <xdr:col>4</xdr:col>
      <xdr:colOff>1117600</xdr:colOff>
      <xdr:row>19</xdr:row>
      <xdr:rowOff>113903</xdr:rowOff>
    </xdr:to>
    <xdr:cxnSp macro="">
      <xdr:nvCxnSpPr>
        <xdr:cNvPr id="46" name="直線コネクタ 45"/>
        <xdr:cNvCxnSpPr/>
      </xdr:nvCxnSpPr>
      <xdr:spPr bwMode="auto">
        <a:xfrm flipV="1">
          <a:off x="5003800" y="3415506"/>
          <a:ext cx="647700" cy="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113903</xdr:rowOff>
    </xdr:from>
    <xdr:to>
      <xdr:col>4</xdr:col>
      <xdr:colOff>469900</xdr:colOff>
      <xdr:row>19</xdr:row>
      <xdr:rowOff>140501</xdr:rowOff>
    </xdr:to>
    <xdr:cxnSp macro="">
      <xdr:nvCxnSpPr>
        <xdr:cNvPr id="49" name="直線コネクタ 48"/>
        <xdr:cNvCxnSpPr/>
      </xdr:nvCxnSpPr>
      <xdr:spPr bwMode="auto">
        <a:xfrm flipV="1">
          <a:off x="4305300" y="3419078"/>
          <a:ext cx="698500" cy="26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140501</xdr:rowOff>
    </xdr:from>
    <xdr:to>
      <xdr:col>3</xdr:col>
      <xdr:colOff>904875</xdr:colOff>
      <xdr:row>19</xdr:row>
      <xdr:rowOff>162263</xdr:rowOff>
    </xdr:to>
    <xdr:cxnSp macro="">
      <xdr:nvCxnSpPr>
        <xdr:cNvPr id="52" name="直線コネクタ 51"/>
        <xdr:cNvCxnSpPr/>
      </xdr:nvCxnSpPr>
      <xdr:spPr bwMode="auto">
        <a:xfrm flipV="1">
          <a:off x="3606800" y="3445676"/>
          <a:ext cx="698500" cy="21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150794</xdr:rowOff>
    </xdr:from>
    <xdr:to>
      <xdr:col>3</xdr:col>
      <xdr:colOff>206375</xdr:colOff>
      <xdr:row>19</xdr:row>
      <xdr:rowOff>162263</xdr:rowOff>
    </xdr:to>
    <xdr:cxnSp macro="">
      <xdr:nvCxnSpPr>
        <xdr:cNvPr id="55" name="直線コネクタ 54"/>
        <xdr:cNvCxnSpPr/>
      </xdr:nvCxnSpPr>
      <xdr:spPr bwMode="auto">
        <a:xfrm>
          <a:off x="2908300" y="3455969"/>
          <a:ext cx="698500" cy="1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59531</xdr:rowOff>
    </xdr:from>
    <xdr:to>
      <xdr:col>5</xdr:col>
      <xdr:colOff>34925</xdr:colOff>
      <xdr:row>19</xdr:row>
      <xdr:rowOff>161131</xdr:rowOff>
    </xdr:to>
    <xdr:sp macro="" textlink="">
      <xdr:nvSpPr>
        <xdr:cNvPr id="65" name="円/楕円 64"/>
        <xdr:cNvSpPr/>
      </xdr:nvSpPr>
      <xdr:spPr bwMode="auto">
        <a:xfrm>
          <a:off x="5600700" y="336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139558</xdr:rowOff>
    </xdr:from>
    <xdr:ext cx="762000" cy="259045"/>
    <xdr:sp macro="" textlink="">
      <xdr:nvSpPr>
        <xdr:cNvPr id="66" name="人口1人当たり決算額の推移該当値テキスト130"/>
        <xdr:cNvSpPr txBox="1"/>
      </xdr:nvSpPr>
      <xdr:spPr>
        <a:xfrm>
          <a:off x="5740400" y="327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91,250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63103</xdr:rowOff>
    </xdr:from>
    <xdr:to>
      <xdr:col>4</xdr:col>
      <xdr:colOff>520700</xdr:colOff>
      <xdr:row>19</xdr:row>
      <xdr:rowOff>164703</xdr:rowOff>
    </xdr:to>
    <xdr:sp macro="" textlink="">
      <xdr:nvSpPr>
        <xdr:cNvPr id="67" name="円/楕円 66"/>
        <xdr:cNvSpPr/>
      </xdr:nvSpPr>
      <xdr:spPr bwMode="auto">
        <a:xfrm>
          <a:off x="4953000" y="336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149480</xdr:rowOff>
    </xdr:from>
    <xdr:ext cx="736600" cy="259045"/>
    <xdr:sp macro="" textlink="">
      <xdr:nvSpPr>
        <xdr:cNvPr id="68" name="テキスト ボックス 67"/>
        <xdr:cNvSpPr txBox="1"/>
      </xdr:nvSpPr>
      <xdr:spPr>
        <a:xfrm>
          <a:off x="4622800" y="345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90,625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89701</xdr:rowOff>
    </xdr:from>
    <xdr:to>
      <xdr:col>3</xdr:col>
      <xdr:colOff>955675</xdr:colOff>
      <xdr:row>20</xdr:row>
      <xdr:rowOff>19851</xdr:rowOff>
    </xdr:to>
    <xdr:sp macro="" textlink="">
      <xdr:nvSpPr>
        <xdr:cNvPr id="69" name="円/楕円 68"/>
        <xdr:cNvSpPr/>
      </xdr:nvSpPr>
      <xdr:spPr bwMode="auto">
        <a:xfrm>
          <a:off x="4254500" y="339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4628</xdr:rowOff>
    </xdr:from>
    <xdr:ext cx="762000" cy="259045"/>
    <xdr:sp macro="" textlink="">
      <xdr:nvSpPr>
        <xdr:cNvPr id="70" name="テキスト ボックス 69"/>
        <xdr:cNvSpPr txBox="1"/>
      </xdr:nvSpPr>
      <xdr:spPr>
        <a:xfrm>
          <a:off x="3924300" y="348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85,971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111463</xdr:rowOff>
    </xdr:from>
    <xdr:to>
      <xdr:col>3</xdr:col>
      <xdr:colOff>257175</xdr:colOff>
      <xdr:row>20</xdr:row>
      <xdr:rowOff>41613</xdr:rowOff>
    </xdr:to>
    <xdr:sp macro="" textlink="">
      <xdr:nvSpPr>
        <xdr:cNvPr id="71" name="円/楕円 70"/>
        <xdr:cNvSpPr/>
      </xdr:nvSpPr>
      <xdr:spPr bwMode="auto">
        <a:xfrm>
          <a:off x="3556000" y="341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26390</xdr:rowOff>
    </xdr:from>
    <xdr:ext cx="762000" cy="259045"/>
    <xdr:sp macro="" textlink="">
      <xdr:nvSpPr>
        <xdr:cNvPr id="72" name="テキスト ボックス 71"/>
        <xdr:cNvSpPr txBox="1"/>
      </xdr:nvSpPr>
      <xdr:spPr>
        <a:xfrm>
          <a:off x="3225800" y="350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82,163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99994</xdr:rowOff>
    </xdr:from>
    <xdr:to>
      <xdr:col>2</xdr:col>
      <xdr:colOff>692150</xdr:colOff>
      <xdr:row>20</xdr:row>
      <xdr:rowOff>30144</xdr:rowOff>
    </xdr:to>
    <xdr:sp macro="" textlink="">
      <xdr:nvSpPr>
        <xdr:cNvPr id="73" name="円/楕円 72"/>
        <xdr:cNvSpPr/>
      </xdr:nvSpPr>
      <xdr:spPr bwMode="auto">
        <a:xfrm>
          <a:off x="2857500" y="340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14921</xdr:rowOff>
    </xdr:from>
    <xdr:ext cx="762000" cy="259045"/>
    <xdr:sp macro="" textlink="">
      <xdr:nvSpPr>
        <xdr:cNvPr id="74" name="テキスト ボックス 73"/>
        <xdr:cNvSpPr txBox="1"/>
      </xdr:nvSpPr>
      <xdr:spPr>
        <a:xfrm>
          <a:off x="2527300" y="349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44541</xdr:rowOff>
    </xdr:from>
    <xdr:to>
      <xdr:col>4</xdr:col>
      <xdr:colOff>1117600</xdr:colOff>
      <xdr:row>36</xdr:row>
      <xdr:rowOff>58834</xdr:rowOff>
    </xdr:to>
    <xdr:cxnSp macro="">
      <xdr:nvCxnSpPr>
        <xdr:cNvPr id="109" name="直線コネクタ 108"/>
        <xdr:cNvCxnSpPr/>
      </xdr:nvCxnSpPr>
      <xdr:spPr bwMode="auto">
        <a:xfrm>
          <a:off x="5003800" y="6997791"/>
          <a:ext cx="647700" cy="14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25360</xdr:rowOff>
    </xdr:from>
    <xdr:to>
      <xdr:col>4</xdr:col>
      <xdr:colOff>469900</xdr:colOff>
      <xdr:row>36</xdr:row>
      <xdr:rowOff>44541</xdr:rowOff>
    </xdr:to>
    <xdr:cxnSp macro="">
      <xdr:nvCxnSpPr>
        <xdr:cNvPr id="112" name="直線コネクタ 111"/>
        <xdr:cNvCxnSpPr/>
      </xdr:nvCxnSpPr>
      <xdr:spPr bwMode="auto">
        <a:xfrm>
          <a:off x="4305300" y="6978610"/>
          <a:ext cx="698500" cy="19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336964</xdr:rowOff>
    </xdr:from>
    <xdr:to>
      <xdr:col>3</xdr:col>
      <xdr:colOff>904875</xdr:colOff>
      <xdr:row>36</xdr:row>
      <xdr:rowOff>25360</xdr:rowOff>
    </xdr:to>
    <xdr:cxnSp macro="">
      <xdr:nvCxnSpPr>
        <xdr:cNvPr id="115" name="直線コネクタ 114"/>
        <xdr:cNvCxnSpPr/>
      </xdr:nvCxnSpPr>
      <xdr:spPr bwMode="auto">
        <a:xfrm>
          <a:off x="3606800" y="6947314"/>
          <a:ext cx="698500" cy="31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318828</xdr:rowOff>
    </xdr:from>
    <xdr:to>
      <xdr:col>3</xdr:col>
      <xdr:colOff>206375</xdr:colOff>
      <xdr:row>35</xdr:row>
      <xdr:rowOff>336964</xdr:rowOff>
    </xdr:to>
    <xdr:cxnSp macro="">
      <xdr:nvCxnSpPr>
        <xdr:cNvPr id="118" name="直線コネクタ 117"/>
        <xdr:cNvCxnSpPr/>
      </xdr:nvCxnSpPr>
      <xdr:spPr bwMode="auto">
        <a:xfrm>
          <a:off x="2908300" y="6929178"/>
          <a:ext cx="698500" cy="1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8034</xdr:rowOff>
    </xdr:from>
    <xdr:to>
      <xdr:col>5</xdr:col>
      <xdr:colOff>34925</xdr:colOff>
      <xdr:row>36</xdr:row>
      <xdr:rowOff>109634</xdr:rowOff>
    </xdr:to>
    <xdr:sp macro="" textlink="">
      <xdr:nvSpPr>
        <xdr:cNvPr id="128" name="円/楕円 127"/>
        <xdr:cNvSpPr/>
      </xdr:nvSpPr>
      <xdr:spPr bwMode="auto">
        <a:xfrm>
          <a:off x="5600700" y="696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323011</xdr:rowOff>
    </xdr:from>
    <xdr:ext cx="762000" cy="259045"/>
    <xdr:sp macro="" textlink="">
      <xdr:nvSpPr>
        <xdr:cNvPr id="129" name="人口1人当たり決算額の推移該当値テキスト445"/>
        <xdr:cNvSpPr txBox="1"/>
      </xdr:nvSpPr>
      <xdr:spPr>
        <a:xfrm>
          <a:off x="5740400" y="69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336641</xdr:rowOff>
    </xdr:from>
    <xdr:to>
      <xdr:col>4</xdr:col>
      <xdr:colOff>520700</xdr:colOff>
      <xdr:row>36</xdr:row>
      <xdr:rowOff>95341</xdr:rowOff>
    </xdr:to>
    <xdr:sp macro="" textlink="">
      <xdr:nvSpPr>
        <xdr:cNvPr id="130" name="円/楕円 129"/>
        <xdr:cNvSpPr/>
      </xdr:nvSpPr>
      <xdr:spPr bwMode="auto">
        <a:xfrm>
          <a:off x="4953000" y="694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80118</xdr:rowOff>
    </xdr:from>
    <xdr:ext cx="736600" cy="259045"/>
    <xdr:sp macro="" textlink="">
      <xdr:nvSpPr>
        <xdr:cNvPr id="131" name="テキスト ボックス 130"/>
        <xdr:cNvSpPr txBox="1"/>
      </xdr:nvSpPr>
      <xdr:spPr>
        <a:xfrm>
          <a:off x="4622800" y="703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317460</xdr:rowOff>
    </xdr:from>
    <xdr:to>
      <xdr:col>3</xdr:col>
      <xdr:colOff>955675</xdr:colOff>
      <xdr:row>36</xdr:row>
      <xdr:rowOff>76160</xdr:rowOff>
    </xdr:to>
    <xdr:sp macro="" textlink="">
      <xdr:nvSpPr>
        <xdr:cNvPr id="132" name="円/楕円 131"/>
        <xdr:cNvSpPr/>
      </xdr:nvSpPr>
      <xdr:spPr bwMode="auto">
        <a:xfrm>
          <a:off x="4254500" y="692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60937</xdr:rowOff>
    </xdr:from>
    <xdr:ext cx="762000" cy="259045"/>
    <xdr:sp macro="" textlink="">
      <xdr:nvSpPr>
        <xdr:cNvPr id="133" name="テキスト ボックス 132"/>
        <xdr:cNvSpPr txBox="1"/>
      </xdr:nvSpPr>
      <xdr:spPr>
        <a:xfrm>
          <a:off x="3924300" y="701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286164</xdr:rowOff>
    </xdr:from>
    <xdr:to>
      <xdr:col>3</xdr:col>
      <xdr:colOff>257175</xdr:colOff>
      <xdr:row>36</xdr:row>
      <xdr:rowOff>44864</xdr:rowOff>
    </xdr:to>
    <xdr:sp macro="" textlink="">
      <xdr:nvSpPr>
        <xdr:cNvPr id="134" name="円/楕円 133"/>
        <xdr:cNvSpPr/>
      </xdr:nvSpPr>
      <xdr:spPr bwMode="auto">
        <a:xfrm>
          <a:off x="3556000" y="689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29641</xdr:rowOff>
    </xdr:from>
    <xdr:ext cx="762000" cy="259045"/>
    <xdr:sp macro="" textlink="">
      <xdr:nvSpPr>
        <xdr:cNvPr id="135" name="テキスト ボックス 134"/>
        <xdr:cNvSpPr txBox="1"/>
      </xdr:nvSpPr>
      <xdr:spPr>
        <a:xfrm>
          <a:off x="3225800" y="698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268028</xdr:rowOff>
    </xdr:from>
    <xdr:to>
      <xdr:col>2</xdr:col>
      <xdr:colOff>692150</xdr:colOff>
      <xdr:row>36</xdr:row>
      <xdr:rowOff>26728</xdr:rowOff>
    </xdr:to>
    <xdr:sp macro="" textlink="">
      <xdr:nvSpPr>
        <xdr:cNvPr id="136" name="円/楕円 135"/>
        <xdr:cNvSpPr/>
      </xdr:nvSpPr>
      <xdr:spPr bwMode="auto">
        <a:xfrm>
          <a:off x="2857500" y="6878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11505</xdr:rowOff>
    </xdr:from>
    <xdr:ext cx="762000" cy="259045"/>
    <xdr:sp macro="" textlink="">
      <xdr:nvSpPr>
        <xdr:cNvPr id="137" name="テキスト ボックス 136"/>
        <xdr:cNvSpPr txBox="1"/>
      </xdr:nvSpPr>
      <xdr:spPr>
        <a:xfrm>
          <a:off x="2527300" y="696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7,656
7,640
95.19
6,243,619
5,976,982
255,310
2,612,618
4,557,653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121092</xdr:rowOff>
    </xdr:from>
    <xdr:to>
      <xdr:col>6</xdr:col>
      <xdr:colOff>511175</xdr:colOff>
      <xdr:row>37</xdr:row>
      <xdr:rowOff>135075</xdr:rowOff>
    </xdr:to>
    <xdr:cxnSp macro="">
      <xdr:nvCxnSpPr>
        <xdr:cNvPr id="61" name="直線コネクタ 60"/>
        <xdr:cNvCxnSpPr/>
      </xdr:nvCxnSpPr>
      <xdr:spPr>
        <a:xfrm>
          <a:off x="3797300" y="6464742"/>
          <a:ext cx="8382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121092</xdr:rowOff>
    </xdr:from>
    <xdr:to>
      <xdr:col>5</xdr:col>
      <xdr:colOff>358775</xdr:colOff>
      <xdr:row>37</xdr:row>
      <xdr:rowOff>147815</xdr:rowOff>
    </xdr:to>
    <xdr:cxnSp macro="">
      <xdr:nvCxnSpPr>
        <xdr:cNvPr id="64" name="直線コネクタ 63"/>
        <xdr:cNvCxnSpPr/>
      </xdr:nvCxnSpPr>
      <xdr:spPr>
        <a:xfrm flipV="1">
          <a:off x="2908300" y="6464742"/>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147815</xdr:rowOff>
    </xdr:from>
    <xdr:to>
      <xdr:col>4</xdr:col>
      <xdr:colOff>155575</xdr:colOff>
      <xdr:row>37</xdr:row>
      <xdr:rowOff>170523</xdr:rowOff>
    </xdr:to>
    <xdr:cxnSp macro="">
      <xdr:nvCxnSpPr>
        <xdr:cNvPr id="67" name="直線コネクタ 66"/>
        <xdr:cNvCxnSpPr/>
      </xdr:nvCxnSpPr>
      <xdr:spPr>
        <a:xfrm flipV="1">
          <a:off x="2019300" y="6491465"/>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141826</xdr:rowOff>
    </xdr:from>
    <xdr:to>
      <xdr:col>2</xdr:col>
      <xdr:colOff>638175</xdr:colOff>
      <xdr:row>37</xdr:row>
      <xdr:rowOff>170523</xdr:rowOff>
    </xdr:to>
    <xdr:cxnSp macro="">
      <xdr:nvCxnSpPr>
        <xdr:cNvPr id="70" name="直線コネクタ 69"/>
        <xdr:cNvCxnSpPr/>
      </xdr:nvCxnSpPr>
      <xdr:spPr>
        <a:xfrm>
          <a:off x="1130300" y="6485476"/>
          <a:ext cx="889000" cy="2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84275</xdr:rowOff>
    </xdr:from>
    <xdr:to>
      <xdr:col>6</xdr:col>
      <xdr:colOff>561975</xdr:colOff>
      <xdr:row>38</xdr:row>
      <xdr:rowOff>14425</xdr:rowOff>
    </xdr:to>
    <xdr:sp macro="" textlink="">
      <xdr:nvSpPr>
        <xdr:cNvPr id="80" name="円/楕円 79"/>
        <xdr:cNvSpPr/>
      </xdr:nvSpPr>
      <xdr:spPr>
        <a:xfrm>
          <a:off x="4584700" y="64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62702</xdr:rowOff>
    </xdr:from>
    <xdr:ext cx="534377" cy="259045"/>
    <xdr:sp macro="" textlink="">
      <xdr:nvSpPr>
        <xdr:cNvPr id="81" name="人件費該当値テキスト"/>
        <xdr:cNvSpPr txBox="1"/>
      </xdr:nvSpPr>
      <xdr:spPr>
        <a:xfrm>
          <a:off x="4686300" y="64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83,107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70292</xdr:rowOff>
    </xdr:from>
    <xdr:to>
      <xdr:col>5</xdr:col>
      <xdr:colOff>409575</xdr:colOff>
      <xdr:row>38</xdr:row>
      <xdr:rowOff>442</xdr:rowOff>
    </xdr:to>
    <xdr:sp macro="" textlink="">
      <xdr:nvSpPr>
        <xdr:cNvPr id="82" name="円/楕円 81"/>
        <xdr:cNvSpPr/>
      </xdr:nvSpPr>
      <xdr:spPr>
        <a:xfrm>
          <a:off x="3746500" y="641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163019</xdr:rowOff>
    </xdr:from>
    <xdr:ext cx="534377" cy="259045"/>
    <xdr:sp macro="" textlink="">
      <xdr:nvSpPr>
        <xdr:cNvPr id="83" name="テキスト ボックス 82"/>
        <xdr:cNvSpPr txBox="1"/>
      </xdr:nvSpPr>
      <xdr:spPr>
        <a:xfrm>
          <a:off x="3530111" y="65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97015</xdr:rowOff>
    </xdr:from>
    <xdr:to>
      <xdr:col>4</xdr:col>
      <xdr:colOff>206375</xdr:colOff>
      <xdr:row>38</xdr:row>
      <xdr:rowOff>27166</xdr:rowOff>
    </xdr:to>
    <xdr:sp macro="" textlink="">
      <xdr:nvSpPr>
        <xdr:cNvPr id="84" name="円/楕円 83"/>
        <xdr:cNvSpPr/>
      </xdr:nvSpPr>
      <xdr:spPr>
        <a:xfrm>
          <a:off x="2857500" y="64406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18292</xdr:rowOff>
    </xdr:from>
    <xdr:ext cx="534377" cy="259045"/>
    <xdr:sp macro="" textlink="">
      <xdr:nvSpPr>
        <xdr:cNvPr id="85" name="テキスト ボックス 84"/>
        <xdr:cNvSpPr txBox="1"/>
      </xdr:nvSpPr>
      <xdr:spPr>
        <a:xfrm>
          <a:off x="2641111" y="65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119723</xdr:rowOff>
    </xdr:from>
    <xdr:to>
      <xdr:col>3</xdr:col>
      <xdr:colOff>3175</xdr:colOff>
      <xdr:row>38</xdr:row>
      <xdr:rowOff>49873</xdr:rowOff>
    </xdr:to>
    <xdr:sp macro="" textlink="">
      <xdr:nvSpPr>
        <xdr:cNvPr id="86" name="円/楕円 85"/>
        <xdr:cNvSpPr/>
      </xdr:nvSpPr>
      <xdr:spPr>
        <a:xfrm>
          <a:off x="1968500" y="64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41000</xdr:rowOff>
    </xdr:from>
    <xdr:ext cx="534377" cy="259045"/>
    <xdr:sp macro="" textlink="">
      <xdr:nvSpPr>
        <xdr:cNvPr id="87" name="テキスト ボックス 86"/>
        <xdr:cNvSpPr txBox="1"/>
      </xdr:nvSpPr>
      <xdr:spPr>
        <a:xfrm>
          <a:off x="1752111" y="65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78,455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91026</xdr:rowOff>
    </xdr:from>
    <xdr:to>
      <xdr:col>1</xdr:col>
      <xdr:colOff>485775</xdr:colOff>
      <xdr:row>38</xdr:row>
      <xdr:rowOff>21175</xdr:rowOff>
    </xdr:to>
    <xdr:sp macro="" textlink="">
      <xdr:nvSpPr>
        <xdr:cNvPr id="88" name="円/楕円 87"/>
        <xdr:cNvSpPr/>
      </xdr:nvSpPr>
      <xdr:spPr>
        <a:xfrm>
          <a:off x="1079500" y="64346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12303</xdr:rowOff>
    </xdr:from>
    <xdr:ext cx="534377" cy="259045"/>
    <xdr:sp macro="" textlink="">
      <xdr:nvSpPr>
        <xdr:cNvPr id="89" name="テキスト ボックス 88"/>
        <xdr:cNvSpPr txBox="1"/>
      </xdr:nvSpPr>
      <xdr:spPr>
        <a:xfrm>
          <a:off x="863111" y="65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153248</xdr:rowOff>
    </xdr:from>
    <xdr:to>
      <xdr:col>6</xdr:col>
      <xdr:colOff>511175</xdr:colOff>
      <xdr:row>53</xdr:row>
      <xdr:rowOff>99969</xdr:rowOff>
    </xdr:to>
    <xdr:cxnSp macro="">
      <xdr:nvCxnSpPr>
        <xdr:cNvPr id="119" name="直線コネクタ 118"/>
        <xdr:cNvCxnSpPr/>
      </xdr:nvCxnSpPr>
      <xdr:spPr>
        <a:xfrm flipV="1">
          <a:off x="3797300" y="8725748"/>
          <a:ext cx="838200" cy="46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99969</xdr:rowOff>
    </xdr:from>
    <xdr:to>
      <xdr:col>5</xdr:col>
      <xdr:colOff>358775</xdr:colOff>
      <xdr:row>57</xdr:row>
      <xdr:rowOff>29583</xdr:rowOff>
    </xdr:to>
    <xdr:cxnSp macro="">
      <xdr:nvCxnSpPr>
        <xdr:cNvPr id="122" name="直線コネクタ 121"/>
        <xdr:cNvCxnSpPr/>
      </xdr:nvCxnSpPr>
      <xdr:spPr>
        <a:xfrm flipV="1">
          <a:off x="2908300" y="9186819"/>
          <a:ext cx="889000" cy="6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2357</xdr:rowOff>
    </xdr:from>
    <xdr:to>
      <xdr:col>4</xdr:col>
      <xdr:colOff>155575</xdr:colOff>
      <xdr:row>57</xdr:row>
      <xdr:rowOff>29583</xdr:rowOff>
    </xdr:to>
    <xdr:cxnSp macro="">
      <xdr:nvCxnSpPr>
        <xdr:cNvPr id="125" name="直線コネクタ 124"/>
        <xdr:cNvCxnSpPr/>
      </xdr:nvCxnSpPr>
      <xdr:spPr>
        <a:xfrm>
          <a:off x="2019300" y="9775007"/>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140820</xdr:rowOff>
    </xdr:from>
    <xdr:to>
      <xdr:col>2</xdr:col>
      <xdr:colOff>638175</xdr:colOff>
      <xdr:row>57</xdr:row>
      <xdr:rowOff>2357</xdr:rowOff>
    </xdr:to>
    <xdr:cxnSp macro="">
      <xdr:nvCxnSpPr>
        <xdr:cNvPr id="128" name="直線コネクタ 127"/>
        <xdr:cNvCxnSpPr/>
      </xdr:nvCxnSpPr>
      <xdr:spPr>
        <a:xfrm>
          <a:off x="1130300" y="9742020"/>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102448</xdr:rowOff>
    </xdr:from>
    <xdr:to>
      <xdr:col>6</xdr:col>
      <xdr:colOff>561975</xdr:colOff>
      <xdr:row>51</xdr:row>
      <xdr:rowOff>32598</xdr:rowOff>
    </xdr:to>
    <xdr:sp macro="" textlink="">
      <xdr:nvSpPr>
        <xdr:cNvPr id="138" name="円/楕円 137"/>
        <xdr:cNvSpPr/>
      </xdr:nvSpPr>
      <xdr:spPr>
        <a:xfrm>
          <a:off x="4584700" y="86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17375</xdr:rowOff>
    </xdr:from>
    <xdr:ext cx="599010" cy="259045"/>
    <xdr:sp macro="" textlink="">
      <xdr:nvSpPr>
        <xdr:cNvPr id="139" name="物件費該当値テキスト"/>
        <xdr:cNvSpPr txBox="1"/>
      </xdr:nvSpPr>
      <xdr:spPr>
        <a:xfrm>
          <a:off x="4686300" y="858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238,222</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49169</xdr:rowOff>
    </xdr:from>
    <xdr:to>
      <xdr:col>5</xdr:col>
      <xdr:colOff>409575</xdr:colOff>
      <xdr:row>53</xdr:row>
      <xdr:rowOff>150769</xdr:rowOff>
    </xdr:to>
    <xdr:sp macro="" textlink="">
      <xdr:nvSpPr>
        <xdr:cNvPr id="140" name="円/楕円 139"/>
        <xdr:cNvSpPr/>
      </xdr:nvSpPr>
      <xdr:spPr>
        <a:xfrm>
          <a:off x="3746500" y="913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167296</xdr:rowOff>
    </xdr:from>
    <xdr:ext cx="599010" cy="259045"/>
    <xdr:sp macro="" textlink="">
      <xdr:nvSpPr>
        <xdr:cNvPr id="141" name="テキスト ボックス 140"/>
        <xdr:cNvSpPr txBox="1"/>
      </xdr:nvSpPr>
      <xdr:spPr>
        <a:xfrm>
          <a:off x="3497794" y="89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150233</xdr:rowOff>
    </xdr:from>
    <xdr:to>
      <xdr:col>4</xdr:col>
      <xdr:colOff>206375</xdr:colOff>
      <xdr:row>57</xdr:row>
      <xdr:rowOff>80383</xdr:rowOff>
    </xdr:to>
    <xdr:sp macro="" textlink="">
      <xdr:nvSpPr>
        <xdr:cNvPr id="142" name="円/楕円 141"/>
        <xdr:cNvSpPr/>
      </xdr:nvSpPr>
      <xdr:spPr>
        <a:xfrm>
          <a:off x="2857500" y="97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71510</xdr:rowOff>
    </xdr:from>
    <xdr:ext cx="534377" cy="259045"/>
    <xdr:sp macro="" textlink="">
      <xdr:nvSpPr>
        <xdr:cNvPr id="143" name="テキスト ボックス 142"/>
        <xdr:cNvSpPr txBox="1"/>
      </xdr:nvSpPr>
      <xdr:spPr>
        <a:xfrm>
          <a:off x="2641111" y="984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96,951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123007</xdr:rowOff>
    </xdr:from>
    <xdr:to>
      <xdr:col>3</xdr:col>
      <xdr:colOff>3175</xdr:colOff>
      <xdr:row>57</xdr:row>
      <xdr:rowOff>53157</xdr:rowOff>
    </xdr:to>
    <xdr:sp macro="" textlink="">
      <xdr:nvSpPr>
        <xdr:cNvPr id="144" name="円/楕円 143"/>
        <xdr:cNvSpPr/>
      </xdr:nvSpPr>
      <xdr:spPr>
        <a:xfrm>
          <a:off x="1968500" y="97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44284</xdr:rowOff>
    </xdr:from>
    <xdr:ext cx="599010" cy="259045"/>
    <xdr:sp macro="" textlink="">
      <xdr:nvSpPr>
        <xdr:cNvPr id="145" name="テキスト ボックス 144"/>
        <xdr:cNvSpPr txBox="1"/>
      </xdr:nvSpPr>
      <xdr:spPr>
        <a:xfrm>
          <a:off x="1719794" y="981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90020</xdr:rowOff>
    </xdr:from>
    <xdr:to>
      <xdr:col>1</xdr:col>
      <xdr:colOff>485775</xdr:colOff>
      <xdr:row>57</xdr:row>
      <xdr:rowOff>20170</xdr:rowOff>
    </xdr:to>
    <xdr:sp macro="" textlink="">
      <xdr:nvSpPr>
        <xdr:cNvPr id="146" name="円/楕円 145"/>
        <xdr:cNvSpPr/>
      </xdr:nvSpPr>
      <xdr:spPr>
        <a:xfrm>
          <a:off x="1079500" y="96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11297</xdr:rowOff>
    </xdr:from>
    <xdr:ext cx="599010" cy="259045"/>
    <xdr:sp macro="" textlink="">
      <xdr:nvSpPr>
        <xdr:cNvPr id="147" name="テキスト ボックス 146"/>
        <xdr:cNvSpPr txBox="1"/>
      </xdr:nvSpPr>
      <xdr:spPr>
        <a:xfrm>
          <a:off x="830794" y="978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111316</xdr:rowOff>
    </xdr:from>
    <xdr:to>
      <xdr:col>6</xdr:col>
      <xdr:colOff>511175</xdr:colOff>
      <xdr:row>77</xdr:row>
      <xdr:rowOff>118821</xdr:rowOff>
    </xdr:to>
    <xdr:cxnSp macro="">
      <xdr:nvCxnSpPr>
        <xdr:cNvPr id="176" name="直線コネクタ 175"/>
        <xdr:cNvCxnSpPr/>
      </xdr:nvCxnSpPr>
      <xdr:spPr>
        <a:xfrm>
          <a:off x="3797300" y="13312966"/>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111316</xdr:rowOff>
    </xdr:from>
    <xdr:to>
      <xdr:col>5</xdr:col>
      <xdr:colOff>358775</xdr:colOff>
      <xdr:row>77</xdr:row>
      <xdr:rowOff>123737</xdr:rowOff>
    </xdr:to>
    <xdr:cxnSp macro="">
      <xdr:nvCxnSpPr>
        <xdr:cNvPr id="179" name="直線コネクタ 178"/>
        <xdr:cNvCxnSpPr/>
      </xdr:nvCxnSpPr>
      <xdr:spPr>
        <a:xfrm flipV="1">
          <a:off x="2908300" y="13312966"/>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87351</xdr:rowOff>
    </xdr:from>
    <xdr:to>
      <xdr:col>4</xdr:col>
      <xdr:colOff>155575</xdr:colOff>
      <xdr:row>77</xdr:row>
      <xdr:rowOff>123737</xdr:rowOff>
    </xdr:to>
    <xdr:cxnSp macro="">
      <xdr:nvCxnSpPr>
        <xdr:cNvPr id="182" name="直線コネクタ 181"/>
        <xdr:cNvCxnSpPr/>
      </xdr:nvCxnSpPr>
      <xdr:spPr>
        <a:xfrm>
          <a:off x="2019300" y="13289001"/>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87351</xdr:rowOff>
    </xdr:from>
    <xdr:to>
      <xdr:col>2</xdr:col>
      <xdr:colOff>638175</xdr:colOff>
      <xdr:row>77</xdr:row>
      <xdr:rowOff>142176</xdr:rowOff>
    </xdr:to>
    <xdr:cxnSp macro="">
      <xdr:nvCxnSpPr>
        <xdr:cNvPr id="185" name="直線コネクタ 184"/>
        <xdr:cNvCxnSpPr/>
      </xdr:nvCxnSpPr>
      <xdr:spPr>
        <a:xfrm flipV="1">
          <a:off x="1130300" y="13289001"/>
          <a:ext cx="889000" cy="5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68021</xdr:rowOff>
    </xdr:from>
    <xdr:to>
      <xdr:col>6</xdr:col>
      <xdr:colOff>561975</xdr:colOff>
      <xdr:row>77</xdr:row>
      <xdr:rowOff>169621</xdr:rowOff>
    </xdr:to>
    <xdr:sp macro="" textlink="">
      <xdr:nvSpPr>
        <xdr:cNvPr id="195" name="円/楕円 194"/>
        <xdr:cNvSpPr/>
      </xdr:nvSpPr>
      <xdr:spPr>
        <a:xfrm>
          <a:off x="4584700" y="13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46448</xdr:rowOff>
    </xdr:from>
    <xdr:ext cx="469744" cy="259045"/>
    <xdr:sp macro="" textlink="">
      <xdr:nvSpPr>
        <xdr:cNvPr id="196" name="維持補修費該当値テキスト"/>
        <xdr:cNvSpPr txBox="1"/>
      </xdr:nvSpPr>
      <xdr:spPr>
        <a:xfrm>
          <a:off x="4686300" y="132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60516</xdr:rowOff>
    </xdr:from>
    <xdr:to>
      <xdr:col>5</xdr:col>
      <xdr:colOff>409575</xdr:colOff>
      <xdr:row>77</xdr:row>
      <xdr:rowOff>162116</xdr:rowOff>
    </xdr:to>
    <xdr:sp macro="" textlink="">
      <xdr:nvSpPr>
        <xdr:cNvPr id="197" name="円/楕円 196"/>
        <xdr:cNvSpPr/>
      </xdr:nvSpPr>
      <xdr:spPr>
        <a:xfrm>
          <a:off x="3746500" y="132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153243</xdr:rowOff>
    </xdr:from>
    <xdr:ext cx="469744" cy="259045"/>
    <xdr:sp macro="" textlink="">
      <xdr:nvSpPr>
        <xdr:cNvPr id="198" name="テキスト ボックス 197"/>
        <xdr:cNvSpPr txBox="1"/>
      </xdr:nvSpPr>
      <xdr:spPr>
        <a:xfrm>
          <a:off x="3562427" y="1335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72937</xdr:rowOff>
    </xdr:from>
    <xdr:to>
      <xdr:col>4</xdr:col>
      <xdr:colOff>206375</xdr:colOff>
      <xdr:row>78</xdr:row>
      <xdr:rowOff>3087</xdr:rowOff>
    </xdr:to>
    <xdr:sp macro="" textlink="">
      <xdr:nvSpPr>
        <xdr:cNvPr id="199" name="円/楕円 198"/>
        <xdr:cNvSpPr/>
      </xdr:nvSpPr>
      <xdr:spPr>
        <a:xfrm>
          <a:off x="2857500" y="132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165664</xdr:rowOff>
    </xdr:from>
    <xdr:ext cx="469744" cy="259045"/>
    <xdr:sp macro="" textlink="">
      <xdr:nvSpPr>
        <xdr:cNvPr id="200" name="テキスト ボックス 199"/>
        <xdr:cNvSpPr txBox="1"/>
      </xdr:nvSpPr>
      <xdr:spPr>
        <a:xfrm>
          <a:off x="2673427" y="1336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36551</xdr:rowOff>
    </xdr:from>
    <xdr:to>
      <xdr:col>3</xdr:col>
      <xdr:colOff>3175</xdr:colOff>
      <xdr:row>77</xdr:row>
      <xdr:rowOff>138151</xdr:rowOff>
    </xdr:to>
    <xdr:sp macro="" textlink="">
      <xdr:nvSpPr>
        <xdr:cNvPr id="201" name="円/楕円 200"/>
        <xdr:cNvSpPr/>
      </xdr:nvSpPr>
      <xdr:spPr>
        <a:xfrm>
          <a:off x="1968500" y="132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129278</xdr:rowOff>
    </xdr:from>
    <xdr:ext cx="469744" cy="259045"/>
    <xdr:sp macro="" textlink="">
      <xdr:nvSpPr>
        <xdr:cNvPr id="202" name="テキスト ボックス 201"/>
        <xdr:cNvSpPr txBox="1"/>
      </xdr:nvSpPr>
      <xdr:spPr>
        <a:xfrm>
          <a:off x="1784427" y="1333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91376</xdr:rowOff>
    </xdr:from>
    <xdr:to>
      <xdr:col>1</xdr:col>
      <xdr:colOff>485775</xdr:colOff>
      <xdr:row>78</xdr:row>
      <xdr:rowOff>21526</xdr:rowOff>
    </xdr:to>
    <xdr:sp macro="" textlink="">
      <xdr:nvSpPr>
        <xdr:cNvPr id="203" name="円/楕円 202"/>
        <xdr:cNvSpPr/>
      </xdr:nvSpPr>
      <xdr:spPr>
        <a:xfrm>
          <a:off x="1079500" y="1329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12653</xdr:rowOff>
    </xdr:from>
    <xdr:ext cx="469744" cy="259045"/>
    <xdr:sp macro="" textlink="">
      <xdr:nvSpPr>
        <xdr:cNvPr id="204" name="テキスト ボックス 203"/>
        <xdr:cNvSpPr txBox="1"/>
      </xdr:nvSpPr>
      <xdr:spPr>
        <a:xfrm>
          <a:off x="895427" y="1338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39212</xdr:rowOff>
    </xdr:from>
    <xdr:to>
      <xdr:col>6</xdr:col>
      <xdr:colOff>511175</xdr:colOff>
      <xdr:row>94</xdr:row>
      <xdr:rowOff>58965</xdr:rowOff>
    </xdr:to>
    <xdr:cxnSp macro="">
      <xdr:nvCxnSpPr>
        <xdr:cNvPr id="234" name="直線コネクタ 233"/>
        <xdr:cNvCxnSpPr/>
      </xdr:nvCxnSpPr>
      <xdr:spPr>
        <a:xfrm flipV="1">
          <a:off x="3797300" y="16155512"/>
          <a:ext cx="838200" cy="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58965</xdr:rowOff>
    </xdr:from>
    <xdr:to>
      <xdr:col>5</xdr:col>
      <xdr:colOff>358775</xdr:colOff>
      <xdr:row>94</xdr:row>
      <xdr:rowOff>149397</xdr:rowOff>
    </xdr:to>
    <xdr:cxnSp macro="">
      <xdr:nvCxnSpPr>
        <xdr:cNvPr id="237" name="直線コネクタ 236"/>
        <xdr:cNvCxnSpPr/>
      </xdr:nvCxnSpPr>
      <xdr:spPr>
        <a:xfrm flipV="1">
          <a:off x="2908300" y="16175265"/>
          <a:ext cx="889000" cy="9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149397</xdr:rowOff>
    </xdr:from>
    <xdr:to>
      <xdr:col>4</xdr:col>
      <xdr:colOff>155575</xdr:colOff>
      <xdr:row>95</xdr:row>
      <xdr:rowOff>50984</xdr:rowOff>
    </xdr:to>
    <xdr:cxnSp macro="">
      <xdr:nvCxnSpPr>
        <xdr:cNvPr id="240" name="直線コネクタ 239"/>
        <xdr:cNvCxnSpPr/>
      </xdr:nvCxnSpPr>
      <xdr:spPr>
        <a:xfrm flipV="1">
          <a:off x="2019300" y="16265697"/>
          <a:ext cx="8890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50984</xdr:rowOff>
    </xdr:from>
    <xdr:to>
      <xdr:col>2</xdr:col>
      <xdr:colOff>638175</xdr:colOff>
      <xdr:row>96</xdr:row>
      <xdr:rowOff>43078</xdr:rowOff>
    </xdr:to>
    <xdr:cxnSp macro="">
      <xdr:nvCxnSpPr>
        <xdr:cNvPr id="243" name="直線コネクタ 242"/>
        <xdr:cNvCxnSpPr/>
      </xdr:nvCxnSpPr>
      <xdr:spPr>
        <a:xfrm flipV="1">
          <a:off x="1130300" y="16338734"/>
          <a:ext cx="889000" cy="16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159862</xdr:rowOff>
    </xdr:from>
    <xdr:to>
      <xdr:col>6</xdr:col>
      <xdr:colOff>561975</xdr:colOff>
      <xdr:row>94</xdr:row>
      <xdr:rowOff>90012</xdr:rowOff>
    </xdr:to>
    <xdr:sp macro="" textlink="">
      <xdr:nvSpPr>
        <xdr:cNvPr id="253" name="円/楕円 252"/>
        <xdr:cNvSpPr/>
      </xdr:nvSpPr>
      <xdr:spPr>
        <a:xfrm>
          <a:off x="4584700" y="161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11289</xdr:rowOff>
    </xdr:from>
    <xdr:ext cx="534377" cy="259045"/>
    <xdr:sp macro="" textlink="">
      <xdr:nvSpPr>
        <xdr:cNvPr id="254" name="扶助費該当値テキスト"/>
        <xdr:cNvSpPr txBox="1"/>
      </xdr:nvSpPr>
      <xdr:spPr>
        <a:xfrm>
          <a:off x="4686300" y="159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85,275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8165</xdr:rowOff>
    </xdr:from>
    <xdr:to>
      <xdr:col>5</xdr:col>
      <xdr:colOff>409575</xdr:colOff>
      <xdr:row>94</xdr:row>
      <xdr:rowOff>109765</xdr:rowOff>
    </xdr:to>
    <xdr:sp macro="" textlink="">
      <xdr:nvSpPr>
        <xdr:cNvPr id="255" name="円/楕円 254"/>
        <xdr:cNvSpPr/>
      </xdr:nvSpPr>
      <xdr:spPr>
        <a:xfrm>
          <a:off x="3746500" y="161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126292</xdr:rowOff>
    </xdr:from>
    <xdr:ext cx="534377" cy="259045"/>
    <xdr:sp macro="" textlink="">
      <xdr:nvSpPr>
        <xdr:cNvPr id="256" name="テキスト ボックス 255"/>
        <xdr:cNvSpPr txBox="1"/>
      </xdr:nvSpPr>
      <xdr:spPr>
        <a:xfrm>
          <a:off x="3530111" y="158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98597</xdr:rowOff>
    </xdr:from>
    <xdr:to>
      <xdr:col>4</xdr:col>
      <xdr:colOff>206375</xdr:colOff>
      <xdr:row>95</xdr:row>
      <xdr:rowOff>28747</xdr:rowOff>
    </xdr:to>
    <xdr:sp macro="" textlink="">
      <xdr:nvSpPr>
        <xdr:cNvPr id="257" name="円/楕円 256"/>
        <xdr:cNvSpPr/>
      </xdr:nvSpPr>
      <xdr:spPr>
        <a:xfrm>
          <a:off x="2857500" y="162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45274</xdr:rowOff>
    </xdr:from>
    <xdr:ext cx="534377" cy="259045"/>
    <xdr:sp macro="" textlink="">
      <xdr:nvSpPr>
        <xdr:cNvPr id="258" name="テキスト ボックス 257"/>
        <xdr:cNvSpPr txBox="1"/>
      </xdr:nvSpPr>
      <xdr:spPr>
        <a:xfrm>
          <a:off x="2641111" y="15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79,491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184</xdr:rowOff>
    </xdr:from>
    <xdr:to>
      <xdr:col>3</xdr:col>
      <xdr:colOff>3175</xdr:colOff>
      <xdr:row>95</xdr:row>
      <xdr:rowOff>101784</xdr:rowOff>
    </xdr:to>
    <xdr:sp macro="" textlink="">
      <xdr:nvSpPr>
        <xdr:cNvPr id="259" name="円/楕円 258"/>
        <xdr:cNvSpPr/>
      </xdr:nvSpPr>
      <xdr:spPr>
        <a:xfrm>
          <a:off x="1968500" y="162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118311</xdr:rowOff>
    </xdr:from>
    <xdr:ext cx="534377" cy="259045"/>
    <xdr:sp macro="" textlink="">
      <xdr:nvSpPr>
        <xdr:cNvPr id="260" name="テキスト ボックス 259"/>
        <xdr:cNvSpPr txBox="1"/>
      </xdr:nvSpPr>
      <xdr:spPr>
        <a:xfrm>
          <a:off x="1752111" y="160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75,657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163728</xdr:rowOff>
    </xdr:from>
    <xdr:to>
      <xdr:col>1</xdr:col>
      <xdr:colOff>485775</xdr:colOff>
      <xdr:row>96</xdr:row>
      <xdr:rowOff>93878</xdr:rowOff>
    </xdr:to>
    <xdr:sp macro="" textlink="">
      <xdr:nvSpPr>
        <xdr:cNvPr id="261" name="円/楕円 260"/>
        <xdr:cNvSpPr/>
      </xdr:nvSpPr>
      <xdr:spPr>
        <a:xfrm>
          <a:off x="1079500" y="164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110405</xdr:rowOff>
    </xdr:from>
    <xdr:ext cx="534377" cy="259045"/>
    <xdr:sp macro="" textlink="">
      <xdr:nvSpPr>
        <xdr:cNvPr id="262" name="テキスト ボックス 261"/>
        <xdr:cNvSpPr txBox="1"/>
      </xdr:nvSpPr>
      <xdr:spPr>
        <a:xfrm>
          <a:off x="863111" y="162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37735</xdr:rowOff>
    </xdr:from>
    <xdr:to>
      <xdr:col>15</xdr:col>
      <xdr:colOff>180975</xdr:colOff>
      <xdr:row>38</xdr:row>
      <xdr:rowOff>62698</xdr:rowOff>
    </xdr:to>
    <xdr:cxnSp macro="">
      <xdr:nvCxnSpPr>
        <xdr:cNvPr id="293" name="直線コネクタ 292"/>
        <xdr:cNvCxnSpPr/>
      </xdr:nvCxnSpPr>
      <xdr:spPr>
        <a:xfrm flipV="1">
          <a:off x="9639300" y="6552835"/>
          <a:ext cx="8382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26977</xdr:rowOff>
    </xdr:from>
    <xdr:to>
      <xdr:col>14</xdr:col>
      <xdr:colOff>28575</xdr:colOff>
      <xdr:row>38</xdr:row>
      <xdr:rowOff>62698</xdr:rowOff>
    </xdr:to>
    <xdr:cxnSp macro="">
      <xdr:nvCxnSpPr>
        <xdr:cNvPr id="296" name="直線コネクタ 295"/>
        <xdr:cNvCxnSpPr/>
      </xdr:nvCxnSpPr>
      <xdr:spPr>
        <a:xfrm>
          <a:off x="8750300" y="6542077"/>
          <a:ext cx="889000" cy="3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26977</xdr:rowOff>
    </xdr:from>
    <xdr:to>
      <xdr:col>12</xdr:col>
      <xdr:colOff>511175</xdr:colOff>
      <xdr:row>38</xdr:row>
      <xdr:rowOff>58080</xdr:rowOff>
    </xdr:to>
    <xdr:cxnSp macro="">
      <xdr:nvCxnSpPr>
        <xdr:cNvPr id="299" name="直線コネクタ 298"/>
        <xdr:cNvCxnSpPr/>
      </xdr:nvCxnSpPr>
      <xdr:spPr>
        <a:xfrm flipV="1">
          <a:off x="7861300" y="6542077"/>
          <a:ext cx="889000" cy="3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58080</xdr:rowOff>
    </xdr:from>
    <xdr:to>
      <xdr:col>11</xdr:col>
      <xdr:colOff>307975</xdr:colOff>
      <xdr:row>38</xdr:row>
      <xdr:rowOff>95228</xdr:rowOff>
    </xdr:to>
    <xdr:cxnSp macro="">
      <xdr:nvCxnSpPr>
        <xdr:cNvPr id="302" name="直線コネクタ 301"/>
        <xdr:cNvCxnSpPr/>
      </xdr:nvCxnSpPr>
      <xdr:spPr>
        <a:xfrm flipV="1">
          <a:off x="6972300" y="6573180"/>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158385</xdr:rowOff>
    </xdr:from>
    <xdr:to>
      <xdr:col>15</xdr:col>
      <xdr:colOff>231775</xdr:colOff>
      <xdr:row>38</xdr:row>
      <xdr:rowOff>88534</xdr:rowOff>
    </xdr:to>
    <xdr:sp macro="" textlink="">
      <xdr:nvSpPr>
        <xdr:cNvPr id="312" name="円/楕円 311"/>
        <xdr:cNvSpPr/>
      </xdr:nvSpPr>
      <xdr:spPr>
        <a:xfrm>
          <a:off x="10426700" y="65020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73312</xdr:rowOff>
    </xdr:from>
    <xdr:ext cx="534377" cy="259045"/>
    <xdr:sp macro="" textlink="">
      <xdr:nvSpPr>
        <xdr:cNvPr id="313" name="補助費等該当値テキスト"/>
        <xdr:cNvSpPr txBox="1"/>
      </xdr:nvSpPr>
      <xdr:spPr>
        <a:xfrm>
          <a:off x="10528300" y="641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71,223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11898</xdr:rowOff>
    </xdr:from>
    <xdr:to>
      <xdr:col>14</xdr:col>
      <xdr:colOff>79375</xdr:colOff>
      <xdr:row>38</xdr:row>
      <xdr:rowOff>113498</xdr:rowOff>
    </xdr:to>
    <xdr:sp macro="" textlink="">
      <xdr:nvSpPr>
        <xdr:cNvPr id="314" name="円/楕円 313"/>
        <xdr:cNvSpPr/>
      </xdr:nvSpPr>
      <xdr:spPr>
        <a:xfrm>
          <a:off x="9588500" y="652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104625</xdr:rowOff>
    </xdr:from>
    <xdr:ext cx="534377" cy="259045"/>
    <xdr:sp macro="" textlink="">
      <xdr:nvSpPr>
        <xdr:cNvPr id="315" name="テキスト ボックス 314"/>
        <xdr:cNvSpPr txBox="1"/>
      </xdr:nvSpPr>
      <xdr:spPr>
        <a:xfrm>
          <a:off x="9372111" y="66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147627</xdr:rowOff>
    </xdr:from>
    <xdr:to>
      <xdr:col>12</xdr:col>
      <xdr:colOff>561975</xdr:colOff>
      <xdr:row>38</xdr:row>
      <xdr:rowOff>77777</xdr:rowOff>
    </xdr:to>
    <xdr:sp macro="" textlink="">
      <xdr:nvSpPr>
        <xdr:cNvPr id="316" name="円/楕円 315"/>
        <xdr:cNvSpPr/>
      </xdr:nvSpPr>
      <xdr:spPr>
        <a:xfrm>
          <a:off x="8699500" y="64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68904</xdr:rowOff>
    </xdr:from>
    <xdr:ext cx="534377" cy="259045"/>
    <xdr:sp macro="" textlink="">
      <xdr:nvSpPr>
        <xdr:cNvPr id="317" name="テキスト ボックス 316"/>
        <xdr:cNvSpPr txBox="1"/>
      </xdr:nvSpPr>
      <xdr:spPr>
        <a:xfrm>
          <a:off x="8483111" y="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7280</xdr:rowOff>
    </xdr:from>
    <xdr:to>
      <xdr:col>11</xdr:col>
      <xdr:colOff>358775</xdr:colOff>
      <xdr:row>38</xdr:row>
      <xdr:rowOff>108880</xdr:rowOff>
    </xdr:to>
    <xdr:sp macro="" textlink="">
      <xdr:nvSpPr>
        <xdr:cNvPr id="318" name="円/楕円 317"/>
        <xdr:cNvSpPr/>
      </xdr:nvSpPr>
      <xdr:spPr>
        <a:xfrm>
          <a:off x="7810500" y="65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100007</xdr:rowOff>
    </xdr:from>
    <xdr:ext cx="534377" cy="259045"/>
    <xdr:sp macro="" textlink="">
      <xdr:nvSpPr>
        <xdr:cNvPr id="319" name="テキスト ボックス 318"/>
        <xdr:cNvSpPr txBox="1"/>
      </xdr:nvSpPr>
      <xdr:spPr>
        <a:xfrm>
          <a:off x="7594111" y="661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44428</xdr:rowOff>
    </xdr:from>
    <xdr:to>
      <xdr:col>10</xdr:col>
      <xdr:colOff>155575</xdr:colOff>
      <xdr:row>38</xdr:row>
      <xdr:rowOff>146028</xdr:rowOff>
    </xdr:to>
    <xdr:sp macro="" textlink="">
      <xdr:nvSpPr>
        <xdr:cNvPr id="320" name="円/楕円 319"/>
        <xdr:cNvSpPr/>
      </xdr:nvSpPr>
      <xdr:spPr>
        <a:xfrm>
          <a:off x="6921500" y="65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137155</xdr:rowOff>
    </xdr:from>
    <xdr:ext cx="534377" cy="259045"/>
    <xdr:sp macro="" textlink="">
      <xdr:nvSpPr>
        <xdr:cNvPr id="321" name="テキスト ボックス 320"/>
        <xdr:cNvSpPr txBox="1"/>
      </xdr:nvSpPr>
      <xdr:spPr>
        <a:xfrm>
          <a:off x="6705111" y="66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85075</xdr:rowOff>
    </xdr:from>
    <xdr:to>
      <xdr:col>15</xdr:col>
      <xdr:colOff>180975</xdr:colOff>
      <xdr:row>58</xdr:row>
      <xdr:rowOff>34727</xdr:rowOff>
    </xdr:to>
    <xdr:cxnSp macro="">
      <xdr:nvCxnSpPr>
        <xdr:cNvPr id="352" name="直線コネクタ 351"/>
        <xdr:cNvCxnSpPr/>
      </xdr:nvCxnSpPr>
      <xdr:spPr>
        <a:xfrm>
          <a:off x="9639300" y="9857725"/>
          <a:ext cx="838200" cy="12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57914</xdr:rowOff>
    </xdr:from>
    <xdr:to>
      <xdr:col>14</xdr:col>
      <xdr:colOff>28575</xdr:colOff>
      <xdr:row>57</xdr:row>
      <xdr:rowOff>85075</xdr:rowOff>
    </xdr:to>
    <xdr:cxnSp macro="">
      <xdr:nvCxnSpPr>
        <xdr:cNvPr id="355" name="直線コネクタ 354"/>
        <xdr:cNvCxnSpPr/>
      </xdr:nvCxnSpPr>
      <xdr:spPr>
        <a:xfrm>
          <a:off x="8750300" y="9144764"/>
          <a:ext cx="889000" cy="7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57914</xdr:rowOff>
    </xdr:from>
    <xdr:to>
      <xdr:col>12</xdr:col>
      <xdr:colOff>511175</xdr:colOff>
      <xdr:row>58</xdr:row>
      <xdr:rowOff>6783</xdr:rowOff>
    </xdr:to>
    <xdr:cxnSp macro="">
      <xdr:nvCxnSpPr>
        <xdr:cNvPr id="358" name="直線コネクタ 357"/>
        <xdr:cNvCxnSpPr/>
      </xdr:nvCxnSpPr>
      <xdr:spPr>
        <a:xfrm flipV="1">
          <a:off x="7861300" y="9144764"/>
          <a:ext cx="889000" cy="80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162557</xdr:rowOff>
    </xdr:from>
    <xdr:to>
      <xdr:col>11</xdr:col>
      <xdr:colOff>307975</xdr:colOff>
      <xdr:row>58</xdr:row>
      <xdr:rowOff>6783</xdr:rowOff>
    </xdr:to>
    <xdr:cxnSp macro="">
      <xdr:nvCxnSpPr>
        <xdr:cNvPr id="361" name="直線コネクタ 360"/>
        <xdr:cNvCxnSpPr/>
      </xdr:nvCxnSpPr>
      <xdr:spPr>
        <a:xfrm>
          <a:off x="6972300" y="9763757"/>
          <a:ext cx="889000" cy="18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155377</xdr:rowOff>
    </xdr:from>
    <xdr:to>
      <xdr:col>15</xdr:col>
      <xdr:colOff>231775</xdr:colOff>
      <xdr:row>58</xdr:row>
      <xdr:rowOff>85527</xdr:rowOff>
    </xdr:to>
    <xdr:sp macro="" textlink="">
      <xdr:nvSpPr>
        <xdr:cNvPr id="371" name="円/楕円 370"/>
        <xdr:cNvSpPr/>
      </xdr:nvSpPr>
      <xdr:spPr>
        <a:xfrm>
          <a:off x="10426700" y="99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133804</xdr:rowOff>
    </xdr:from>
    <xdr:ext cx="534377" cy="259045"/>
    <xdr:sp macro="" textlink="">
      <xdr:nvSpPr>
        <xdr:cNvPr id="372" name="普通建設事業費該当値テキスト"/>
        <xdr:cNvSpPr txBox="1"/>
      </xdr:nvSpPr>
      <xdr:spPr>
        <a:xfrm>
          <a:off x="10528300" y="99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72,144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34275</xdr:rowOff>
    </xdr:from>
    <xdr:to>
      <xdr:col>14</xdr:col>
      <xdr:colOff>79375</xdr:colOff>
      <xdr:row>57</xdr:row>
      <xdr:rowOff>135875</xdr:rowOff>
    </xdr:to>
    <xdr:sp macro="" textlink="">
      <xdr:nvSpPr>
        <xdr:cNvPr id="373" name="円/楕円 372"/>
        <xdr:cNvSpPr/>
      </xdr:nvSpPr>
      <xdr:spPr>
        <a:xfrm>
          <a:off x="9588500" y="98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127002</xdr:rowOff>
    </xdr:from>
    <xdr:ext cx="599010" cy="259045"/>
    <xdr:sp macro="" textlink="">
      <xdr:nvSpPr>
        <xdr:cNvPr id="374" name="テキスト ボックス 373"/>
        <xdr:cNvSpPr txBox="1"/>
      </xdr:nvSpPr>
      <xdr:spPr>
        <a:xfrm>
          <a:off x="9339794" y="989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109,227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7114</xdr:rowOff>
    </xdr:from>
    <xdr:to>
      <xdr:col>12</xdr:col>
      <xdr:colOff>561975</xdr:colOff>
      <xdr:row>53</xdr:row>
      <xdr:rowOff>108714</xdr:rowOff>
    </xdr:to>
    <xdr:sp macro="" textlink="">
      <xdr:nvSpPr>
        <xdr:cNvPr id="375" name="円/楕円 374"/>
        <xdr:cNvSpPr/>
      </xdr:nvSpPr>
      <xdr:spPr>
        <a:xfrm>
          <a:off x="8699500" y="909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125241</xdr:rowOff>
    </xdr:from>
    <xdr:ext cx="599010" cy="259045"/>
    <xdr:sp macro="" textlink="">
      <xdr:nvSpPr>
        <xdr:cNvPr id="376" name="テキスト ボックス 375"/>
        <xdr:cNvSpPr txBox="1"/>
      </xdr:nvSpPr>
      <xdr:spPr>
        <a:xfrm>
          <a:off x="8450794" y="886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327,544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127433</xdr:rowOff>
    </xdr:from>
    <xdr:to>
      <xdr:col>11</xdr:col>
      <xdr:colOff>358775</xdr:colOff>
      <xdr:row>58</xdr:row>
      <xdr:rowOff>57583</xdr:rowOff>
    </xdr:to>
    <xdr:sp macro="" textlink="">
      <xdr:nvSpPr>
        <xdr:cNvPr id="377" name="円/楕円 376"/>
        <xdr:cNvSpPr/>
      </xdr:nvSpPr>
      <xdr:spPr>
        <a:xfrm>
          <a:off x="7810500" y="99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48710</xdr:rowOff>
    </xdr:from>
    <xdr:ext cx="534377" cy="259045"/>
    <xdr:sp macro="" textlink="">
      <xdr:nvSpPr>
        <xdr:cNvPr id="378" name="テキスト ボックス 377"/>
        <xdr:cNvSpPr txBox="1"/>
      </xdr:nvSpPr>
      <xdr:spPr>
        <a:xfrm>
          <a:off x="7594111" y="99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111757</xdr:rowOff>
    </xdr:from>
    <xdr:to>
      <xdr:col>10</xdr:col>
      <xdr:colOff>155575</xdr:colOff>
      <xdr:row>57</xdr:row>
      <xdr:rowOff>41907</xdr:rowOff>
    </xdr:to>
    <xdr:sp macro="" textlink="">
      <xdr:nvSpPr>
        <xdr:cNvPr id="379" name="円/楕円 378"/>
        <xdr:cNvSpPr/>
      </xdr:nvSpPr>
      <xdr:spPr>
        <a:xfrm>
          <a:off x="6921500" y="971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33034</xdr:rowOff>
    </xdr:from>
    <xdr:ext cx="599010" cy="259045"/>
    <xdr:sp macro="" textlink="">
      <xdr:nvSpPr>
        <xdr:cNvPr id="380" name="テキスト ボックス 379"/>
        <xdr:cNvSpPr txBox="1"/>
      </xdr:nvSpPr>
      <xdr:spPr>
        <a:xfrm>
          <a:off x="6672794" y="980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103547</xdr:rowOff>
    </xdr:from>
    <xdr:to>
      <xdr:col>15</xdr:col>
      <xdr:colOff>180975</xdr:colOff>
      <xdr:row>79</xdr:row>
      <xdr:rowOff>7294</xdr:rowOff>
    </xdr:to>
    <xdr:cxnSp macro="">
      <xdr:nvCxnSpPr>
        <xdr:cNvPr id="409" name="直線コネクタ 408"/>
        <xdr:cNvCxnSpPr/>
      </xdr:nvCxnSpPr>
      <xdr:spPr>
        <a:xfrm flipV="1">
          <a:off x="9639300" y="13476647"/>
          <a:ext cx="838200" cy="7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52747</xdr:rowOff>
    </xdr:from>
    <xdr:to>
      <xdr:col>15</xdr:col>
      <xdr:colOff>231775</xdr:colOff>
      <xdr:row>78</xdr:row>
      <xdr:rowOff>154347</xdr:rowOff>
    </xdr:to>
    <xdr:sp macro="" textlink="">
      <xdr:nvSpPr>
        <xdr:cNvPr id="419" name="円/楕円 418"/>
        <xdr:cNvSpPr/>
      </xdr:nvSpPr>
      <xdr:spPr>
        <a:xfrm>
          <a:off x="10426700" y="1342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139124</xdr:rowOff>
    </xdr:from>
    <xdr:ext cx="534377" cy="259045"/>
    <xdr:sp macro="" textlink="">
      <xdr:nvSpPr>
        <xdr:cNvPr id="420" name="普通建設事業費 （ うち新規整備　）該当値テキスト"/>
        <xdr:cNvSpPr txBox="1"/>
      </xdr:nvSpPr>
      <xdr:spPr>
        <a:xfrm>
          <a:off x="10528300" y="133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127944</xdr:rowOff>
    </xdr:from>
    <xdr:to>
      <xdr:col>14</xdr:col>
      <xdr:colOff>79375</xdr:colOff>
      <xdr:row>79</xdr:row>
      <xdr:rowOff>58094</xdr:rowOff>
    </xdr:to>
    <xdr:sp macro="" textlink="">
      <xdr:nvSpPr>
        <xdr:cNvPr id="421" name="円/楕円 420"/>
        <xdr:cNvSpPr/>
      </xdr:nvSpPr>
      <xdr:spPr>
        <a:xfrm>
          <a:off x="9588500" y="1350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49221</xdr:rowOff>
    </xdr:from>
    <xdr:ext cx="469744" cy="259045"/>
    <xdr:sp macro="" textlink="">
      <xdr:nvSpPr>
        <xdr:cNvPr id="422" name="テキスト ボックス 421"/>
        <xdr:cNvSpPr txBox="1"/>
      </xdr:nvSpPr>
      <xdr:spPr>
        <a:xfrm>
          <a:off x="9404427" y="1359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91850</xdr:rowOff>
    </xdr:from>
    <xdr:to>
      <xdr:col>15</xdr:col>
      <xdr:colOff>180975</xdr:colOff>
      <xdr:row>98</xdr:row>
      <xdr:rowOff>120653</xdr:rowOff>
    </xdr:to>
    <xdr:cxnSp macro="">
      <xdr:nvCxnSpPr>
        <xdr:cNvPr id="451" name="直線コネクタ 450"/>
        <xdr:cNvCxnSpPr/>
      </xdr:nvCxnSpPr>
      <xdr:spPr>
        <a:xfrm>
          <a:off x="9639300" y="16722500"/>
          <a:ext cx="8382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69853</xdr:rowOff>
    </xdr:from>
    <xdr:to>
      <xdr:col>15</xdr:col>
      <xdr:colOff>231775</xdr:colOff>
      <xdr:row>99</xdr:row>
      <xdr:rowOff>3</xdr:rowOff>
    </xdr:to>
    <xdr:sp macro="" textlink="">
      <xdr:nvSpPr>
        <xdr:cNvPr id="461" name="円/楕円 460"/>
        <xdr:cNvSpPr/>
      </xdr:nvSpPr>
      <xdr:spPr>
        <a:xfrm>
          <a:off x="10426700" y="168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156230</xdr:rowOff>
    </xdr:from>
    <xdr:ext cx="534377" cy="259045"/>
    <xdr:sp macro="" textlink="">
      <xdr:nvSpPr>
        <xdr:cNvPr id="462" name="普通建設事業費 （ うち更新整備　）該当値テキスト"/>
        <xdr:cNvSpPr txBox="1"/>
      </xdr:nvSpPr>
      <xdr:spPr>
        <a:xfrm>
          <a:off x="10528300"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41050</xdr:rowOff>
    </xdr:from>
    <xdr:to>
      <xdr:col>14</xdr:col>
      <xdr:colOff>79375</xdr:colOff>
      <xdr:row>97</xdr:row>
      <xdr:rowOff>142650</xdr:rowOff>
    </xdr:to>
    <xdr:sp macro="" textlink="">
      <xdr:nvSpPr>
        <xdr:cNvPr id="463" name="円/楕円 462"/>
        <xdr:cNvSpPr/>
      </xdr:nvSpPr>
      <xdr:spPr>
        <a:xfrm>
          <a:off x="9588500" y="166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159177</xdr:rowOff>
    </xdr:from>
    <xdr:ext cx="534377" cy="259045"/>
    <xdr:sp macro="" textlink="">
      <xdr:nvSpPr>
        <xdr:cNvPr id="464" name="テキスト ボックス 463"/>
        <xdr:cNvSpPr txBox="1"/>
      </xdr:nvSpPr>
      <xdr:spPr>
        <a:xfrm>
          <a:off x="9372111" y="1644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128339</xdr:rowOff>
    </xdr:from>
    <xdr:to>
      <xdr:col>23</xdr:col>
      <xdr:colOff>517525</xdr:colOff>
      <xdr:row>38</xdr:row>
      <xdr:rowOff>136330</xdr:rowOff>
    </xdr:to>
    <xdr:cxnSp macro="">
      <xdr:nvCxnSpPr>
        <xdr:cNvPr id="491" name="直線コネクタ 490"/>
        <xdr:cNvCxnSpPr/>
      </xdr:nvCxnSpPr>
      <xdr:spPr>
        <a:xfrm>
          <a:off x="15481300" y="6643439"/>
          <a:ext cx="838200" cy="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128339</xdr:rowOff>
    </xdr:from>
    <xdr:to>
      <xdr:col>22</xdr:col>
      <xdr:colOff>365125</xdr:colOff>
      <xdr:row>38</xdr:row>
      <xdr:rowOff>137116</xdr:rowOff>
    </xdr:to>
    <xdr:cxnSp macro="">
      <xdr:nvCxnSpPr>
        <xdr:cNvPr id="494" name="直線コネクタ 493"/>
        <xdr:cNvCxnSpPr/>
      </xdr:nvCxnSpPr>
      <xdr:spPr>
        <a:xfrm flipV="1">
          <a:off x="14592300" y="6643439"/>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130743</xdr:rowOff>
    </xdr:from>
    <xdr:to>
      <xdr:col>21</xdr:col>
      <xdr:colOff>161925</xdr:colOff>
      <xdr:row>38</xdr:row>
      <xdr:rowOff>137116</xdr:rowOff>
    </xdr:to>
    <xdr:cxnSp macro="">
      <xdr:nvCxnSpPr>
        <xdr:cNvPr id="497" name="直線コネクタ 496"/>
        <xdr:cNvCxnSpPr/>
      </xdr:nvCxnSpPr>
      <xdr:spPr>
        <a:xfrm>
          <a:off x="13703300" y="6645843"/>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114988</xdr:rowOff>
    </xdr:from>
    <xdr:to>
      <xdr:col>19</xdr:col>
      <xdr:colOff>644525</xdr:colOff>
      <xdr:row>38</xdr:row>
      <xdr:rowOff>130743</xdr:rowOff>
    </xdr:to>
    <xdr:cxnSp macro="">
      <xdr:nvCxnSpPr>
        <xdr:cNvPr id="500" name="直線コネクタ 499"/>
        <xdr:cNvCxnSpPr/>
      </xdr:nvCxnSpPr>
      <xdr:spPr>
        <a:xfrm>
          <a:off x="12814300" y="6630088"/>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85530</xdr:rowOff>
    </xdr:from>
    <xdr:to>
      <xdr:col>23</xdr:col>
      <xdr:colOff>568325</xdr:colOff>
      <xdr:row>39</xdr:row>
      <xdr:rowOff>15680</xdr:rowOff>
    </xdr:to>
    <xdr:sp macro="" textlink="">
      <xdr:nvSpPr>
        <xdr:cNvPr id="510" name="円/楕円 509"/>
        <xdr:cNvSpPr/>
      </xdr:nvSpPr>
      <xdr:spPr>
        <a:xfrm>
          <a:off x="16268700" y="66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378565" cy="259045"/>
    <xdr:sp macro="" textlink="">
      <xdr:nvSpPr>
        <xdr:cNvPr id="511" name="災害復旧事業費該当値テキスト"/>
        <xdr:cNvSpPr txBox="1"/>
      </xdr:nvSpPr>
      <xdr:spPr>
        <a:xfrm>
          <a:off x="16370300" y="653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77539</xdr:rowOff>
    </xdr:from>
    <xdr:to>
      <xdr:col>22</xdr:col>
      <xdr:colOff>415925</xdr:colOff>
      <xdr:row>39</xdr:row>
      <xdr:rowOff>7689</xdr:rowOff>
    </xdr:to>
    <xdr:sp macro="" textlink="">
      <xdr:nvSpPr>
        <xdr:cNvPr id="512" name="円/楕円 511"/>
        <xdr:cNvSpPr/>
      </xdr:nvSpPr>
      <xdr:spPr>
        <a:xfrm>
          <a:off x="15430500" y="65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170266</xdr:rowOff>
    </xdr:from>
    <xdr:ext cx="469744" cy="259045"/>
    <xdr:sp macro="" textlink="">
      <xdr:nvSpPr>
        <xdr:cNvPr id="513" name="テキスト ボックス 512"/>
        <xdr:cNvSpPr txBox="1"/>
      </xdr:nvSpPr>
      <xdr:spPr>
        <a:xfrm>
          <a:off x="15246427" y="668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86316</xdr:rowOff>
    </xdr:from>
    <xdr:to>
      <xdr:col>21</xdr:col>
      <xdr:colOff>212725</xdr:colOff>
      <xdr:row>39</xdr:row>
      <xdr:rowOff>16466</xdr:rowOff>
    </xdr:to>
    <xdr:sp macro="" textlink="">
      <xdr:nvSpPr>
        <xdr:cNvPr id="514" name="円/楕円 513"/>
        <xdr:cNvSpPr/>
      </xdr:nvSpPr>
      <xdr:spPr>
        <a:xfrm>
          <a:off x="14541500" y="66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7593</xdr:rowOff>
    </xdr:from>
    <xdr:ext cx="378565" cy="259045"/>
    <xdr:sp macro="" textlink="">
      <xdr:nvSpPr>
        <xdr:cNvPr id="515" name="テキスト ボックス 514"/>
        <xdr:cNvSpPr txBox="1"/>
      </xdr:nvSpPr>
      <xdr:spPr>
        <a:xfrm>
          <a:off x="14403017" y="6694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79943</xdr:rowOff>
    </xdr:from>
    <xdr:to>
      <xdr:col>20</xdr:col>
      <xdr:colOff>9525</xdr:colOff>
      <xdr:row>39</xdr:row>
      <xdr:rowOff>10093</xdr:rowOff>
    </xdr:to>
    <xdr:sp macro="" textlink="">
      <xdr:nvSpPr>
        <xdr:cNvPr id="516" name="円/楕円 515"/>
        <xdr:cNvSpPr/>
      </xdr:nvSpPr>
      <xdr:spPr>
        <a:xfrm>
          <a:off x="13652500" y="65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1220</xdr:rowOff>
    </xdr:from>
    <xdr:ext cx="469744" cy="259045"/>
    <xdr:sp macro="" textlink="">
      <xdr:nvSpPr>
        <xdr:cNvPr id="517" name="テキスト ボックス 516"/>
        <xdr:cNvSpPr txBox="1"/>
      </xdr:nvSpPr>
      <xdr:spPr>
        <a:xfrm>
          <a:off x="13468427" y="66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64188</xdr:rowOff>
    </xdr:from>
    <xdr:to>
      <xdr:col>18</xdr:col>
      <xdr:colOff>492125</xdr:colOff>
      <xdr:row>38</xdr:row>
      <xdr:rowOff>165788</xdr:rowOff>
    </xdr:to>
    <xdr:sp macro="" textlink="">
      <xdr:nvSpPr>
        <xdr:cNvPr id="518" name="円/楕円 517"/>
        <xdr:cNvSpPr/>
      </xdr:nvSpPr>
      <xdr:spPr>
        <a:xfrm>
          <a:off x="12763500" y="65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156915</xdr:rowOff>
    </xdr:from>
    <xdr:ext cx="469744" cy="259045"/>
    <xdr:sp macro="" textlink="">
      <xdr:nvSpPr>
        <xdr:cNvPr id="519" name="テキスト ボックス 518"/>
        <xdr:cNvSpPr txBox="1"/>
      </xdr:nvSpPr>
      <xdr:spPr>
        <a:xfrm>
          <a:off x="12579427" y="667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103600</xdr:rowOff>
    </xdr:from>
    <xdr:to>
      <xdr:col>23</xdr:col>
      <xdr:colOff>517525</xdr:colOff>
      <xdr:row>76</xdr:row>
      <xdr:rowOff>130990</xdr:rowOff>
    </xdr:to>
    <xdr:cxnSp macro="">
      <xdr:nvCxnSpPr>
        <xdr:cNvPr id="601" name="直線コネクタ 600"/>
        <xdr:cNvCxnSpPr/>
      </xdr:nvCxnSpPr>
      <xdr:spPr>
        <a:xfrm>
          <a:off x="15481300" y="13133800"/>
          <a:ext cx="838200" cy="2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88498</xdr:rowOff>
    </xdr:from>
    <xdr:to>
      <xdr:col>22</xdr:col>
      <xdr:colOff>365125</xdr:colOff>
      <xdr:row>76</xdr:row>
      <xdr:rowOff>103600</xdr:rowOff>
    </xdr:to>
    <xdr:cxnSp macro="">
      <xdr:nvCxnSpPr>
        <xdr:cNvPr id="604" name="直線コネクタ 603"/>
        <xdr:cNvCxnSpPr/>
      </xdr:nvCxnSpPr>
      <xdr:spPr>
        <a:xfrm>
          <a:off x="14592300" y="13118698"/>
          <a:ext cx="889000" cy="1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88498</xdr:rowOff>
    </xdr:from>
    <xdr:to>
      <xdr:col>21</xdr:col>
      <xdr:colOff>161925</xdr:colOff>
      <xdr:row>76</xdr:row>
      <xdr:rowOff>107925</xdr:rowOff>
    </xdr:to>
    <xdr:cxnSp macro="">
      <xdr:nvCxnSpPr>
        <xdr:cNvPr id="607" name="直線コネクタ 606"/>
        <xdr:cNvCxnSpPr/>
      </xdr:nvCxnSpPr>
      <xdr:spPr>
        <a:xfrm flipV="1">
          <a:off x="13703300" y="13118698"/>
          <a:ext cx="889000" cy="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58080</xdr:rowOff>
    </xdr:from>
    <xdr:to>
      <xdr:col>19</xdr:col>
      <xdr:colOff>644525</xdr:colOff>
      <xdr:row>76</xdr:row>
      <xdr:rowOff>107925</xdr:rowOff>
    </xdr:to>
    <xdr:cxnSp macro="">
      <xdr:nvCxnSpPr>
        <xdr:cNvPr id="610" name="直線コネクタ 609"/>
        <xdr:cNvCxnSpPr/>
      </xdr:nvCxnSpPr>
      <xdr:spPr>
        <a:xfrm>
          <a:off x="12814300" y="13088280"/>
          <a:ext cx="889000" cy="4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80190</xdr:rowOff>
    </xdr:from>
    <xdr:to>
      <xdr:col>23</xdr:col>
      <xdr:colOff>568325</xdr:colOff>
      <xdr:row>77</xdr:row>
      <xdr:rowOff>10340</xdr:rowOff>
    </xdr:to>
    <xdr:sp macro="" textlink="">
      <xdr:nvSpPr>
        <xdr:cNvPr id="620" name="円/楕円 619"/>
        <xdr:cNvSpPr/>
      </xdr:nvSpPr>
      <xdr:spPr>
        <a:xfrm>
          <a:off x="16268700" y="131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58617</xdr:rowOff>
    </xdr:from>
    <xdr:ext cx="534377" cy="259045"/>
    <xdr:sp macro="" textlink="">
      <xdr:nvSpPr>
        <xdr:cNvPr id="621" name="公債費該当値テキスト"/>
        <xdr:cNvSpPr txBox="1"/>
      </xdr:nvSpPr>
      <xdr:spPr>
        <a:xfrm>
          <a:off x="16370300" y="1308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76,905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52800</xdr:rowOff>
    </xdr:from>
    <xdr:to>
      <xdr:col>22</xdr:col>
      <xdr:colOff>415925</xdr:colOff>
      <xdr:row>76</xdr:row>
      <xdr:rowOff>154400</xdr:rowOff>
    </xdr:to>
    <xdr:sp macro="" textlink="">
      <xdr:nvSpPr>
        <xdr:cNvPr id="622" name="円/楕円 621"/>
        <xdr:cNvSpPr/>
      </xdr:nvSpPr>
      <xdr:spPr>
        <a:xfrm>
          <a:off x="15430500" y="130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145527</xdr:rowOff>
    </xdr:from>
    <xdr:ext cx="534377" cy="259045"/>
    <xdr:sp macro="" textlink="">
      <xdr:nvSpPr>
        <xdr:cNvPr id="623" name="テキスト ボックス 622"/>
        <xdr:cNvSpPr txBox="1"/>
      </xdr:nvSpPr>
      <xdr:spPr>
        <a:xfrm>
          <a:off x="15214111" y="131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37698</xdr:rowOff>
    </xdr:from>
    <xdr:to>
      <xdr:col>21</xdr:col>
      <xdr:colOff>212725</xdr:colOff>
      <xdr:row>76</xdr:row>
      <xdr:rowOff>139298</xdr:rowOff>
    </xdr:to>
    <xdr:sp macro="" textlink="">
      <xdr:nvSpPr>
        <xdr:cNvPr id="624" name="円/楕円 623"/>
        <xdr:cNvSpPr/>
      </xdr:nvSpPr>
      <xdr:spPr>
        <a:xfrm>
          <a:off x="14541500" y="130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130425</xdr:rowOff>
    </xdr:from>
    <xdr:ext cx="534377" cy="259045"/>
    <xdr:sp macro="" textlink="">
      <xdr:nvSpPr>
        <xdr:cNvPr id="625" name="テキスト ボックス 624"/>
        <xdr:cNvSpPr txBox="1"/>
      </xdr:nvSpPr>
      <xdr:spPr>
        <a:xfrm>
          <a:off x="14325111" y="131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57125</xdr:rowOff>
    </xdr:from>
    <xdr:to>
      <xdr:col>20</xdr:col>
      <xdr:colOff>9525</xdr:colOff>
      <xdr:row>76</xdr:row>
      <xdr:rowOff>158725</xdr:rowOff>
    </xdr:to>
    <xdr:sp macro="" textlink="">
      <xdr:nvSpPr>
        <xdr:cNvPr id="626" name="円/楕円 625"/>
        <xdr:cNvSpPr/>
      </xdr:nvSpPr>
      <xdr:spPr>
        <a:xfrm>
          <a:off x="13652500" y="130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149852</xdr:rowOff>
    </xdr:from>
    <xdr:ext cx="534377" cy="259045"/>
    <xdr:sp macro="" textlink="">
      <xdr:nvSpPr>
        <xdr:cNvPr id="627" name="テキスト ボックス 626"/>
        <xdr:cNvSpPr txBox="1"/>
      </xdr:nvSpPr>
      <xdr:spPr>
        <a:xfrm>
          <a:off x="13436111" y="1318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7280</xdr:rowOff>
    </xdr:from>
    <xdr:to>
      <xdr:col>18</xdr:col>
      <xdr:colOff>492125</xdr:colOff>
      <xdr:row>76</xdr:row>
      <xdr:rowOff>108880</xdr:rowOff>
    </xdr:to>
    <xdr:sp macro="" textlink="">
      <xdr:nvSpPr>
        <xdr:cNvPr id="628" name="円/楕円 627"/>
        <xdr:cNvSpPr/>
      </xdr:nvSpPr>
      <xdr:spPr>
        <a:xfrm>
          <a:off x="12763500" y="1303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100007</xdr:rowOff>
    </xdr:from>
    <xdr:ext cx="534377" cy="259045"/>
    <xdr:sp macro="" textlink="">
      <xdr:nvSpPr>
        <xdr:cNvPr id="629" name="テキスト ボックス 628"/>
        <xdr:cNvSpPr txBox="1"/>
      </xdr:nvSpPr>
      <xdr:spPr>
        <a:xfrm>
          <a:off x="12547111" y="1313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122213</xdr:rowOff>
    </xdr:from>
    <xdr:to>
      <xdr:col>23</xdr:col>
      <xdr:colOff>517525</xdr:colOff>
      <xdr:row>95</xdr:row>
      <xdr:rowOff>77857</xdr:rowOff>
    </xdr:to>
    <xdr:cxnSp macro="">
      <xdr:nvCxnSpPr>
        <xdr:cNvPr id="654" name="直線コネクタ 653"/>
        <xdr:cNvCxnSpPr/>
      </xdr:nvCxnSpPr>
      <xdr:spPr>
        <a:xfrm>
          <a:off x="15481300" y="16067063"/>
          <a:ext cx="838200" cy="29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122213</xdr:rowOff>
    </xdr:from>
    <xdr:to>
      <xdr:col>22</xdr:col>
      <xdr:colOff>365125</xdr:colOff>
      <xdr:row>95</xdr:row>
      <xdr:rowOff>170509</xdr:rowOff>
    </xdr:to>
    <xdr:cxnSp macro="">
      <xdr:nvCxnSpPr>
        <xdr:cNvPr id="657" name="直線コネクタ 656"/>
        <xdr:cNvCxnSpPr/>
      </xdr:nvCxnSpPr>
      <xdr:spPr>
        <a:xfrm flipV="1">
          <a:off x="14592300" y="16067063"/>
          <a:ext cx="889000" cy="39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170509</xdr:rowOff>
    </xdr:from>
    <xdr:to>
      <xdr:col>21</xdr:col>
      <xdr:colOff>161925</xdr:colOff>
      <xdr:row>97</xdr:row>
      <xdr:rowOff>139368</xdr:rowOff>
    </xdr:to>
    <xdr:cxnSp macro="">
      <xdr:nvCxnSpPr>
        <xdr:cNvPr id="660" name="直線コネクタ 659"/>
        <xdr:cNvCxnSpPr/>
      </xdr:nvCxnSpPr>
      <xdr:spPr>
        <a:xfrm flipV="1">
          <a:off x="13703300" y="16458259"/>
          <a:ext cx="889000" cy="3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114229</xdr:rowOff>
    </xdr:from>
    <xdr:to>
      <xdr:col>19</xdr:col>
      <xdr:colOff>644525</xdr:colOff>
      <xdr:row>97</xdr:row>
      <xdr:rowOff>139368</xdr:rowOff>
    </xdr:to>
    <xdr:cxnSp macro="">
      <xdr:nvCxnSpPr>
        <xdr:cNvPr id="663" name="直線コネクタ 662"/>
        <xdr:cNvCxnSpPr/>
      </xdr:nvCxnSpPr>
      <xdr:spPr>
        <a:xfrm>
          <a:off x="12814300" y="16744879"/>
          <a:ext cx="889000" cy="2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27057</xdr:rowOff>
    </xdr:from>
    <xdr:to>
      <xdr:col>23</xdr:col>
      <xdr:colOff>568325</xdr:colOff>
      <xdr:row>95</xdr:row>
      <xdr:rowOff>128657</xdr:rowOff>
    </xdr:to>
    <xdr:sp macro="" textlink="">
      <xdr:nvSpPr>
        <xdr:cNvPr id="673" name="円/楕円 672"/>
        <xdr:cNvSpPr/>
      </xdr:nvSpPr>
      <xdr:spPr>
        <a:xfrm>
          <a:off x="16268700" y="163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49934</xdr:rowOff>
    </xdr:from>
    <xdr:ext cx="534377" cy="259045"/>
    <xdr:sp macro="" textlink="">
      <xdr:nvSpPr>
        <xdr:cNvPr id="674" name="積立金該当値テキスト"/>
        <xdr:cNvSpPr txBox="1"/>
      </xdr:nvSpPr>
      <xdr:spPr>
        <a:xfrm>
          <a:off x="16370300" y="1616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80,821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71413</xdr:rowOff>
    </xdr:from>
    <xdr:to>
      <xdr:col>22</xdr:col>
      <xdr:colOff>415925</xdr:colOff>
      <xdr:row>94</xdr:row>
      <xdr:rowOff>1563</xdr:rowOff>
    </xdr:to>
    <xdr:sp macro="" textlink="">
      <xdr:nvSpPr>
        <xdr:cNvPr id="675" name="円/楕円 674"/>
        <xdr:cNvSpPr/>
      </xdr:nvSpPr>
      <xdr:spPr>
        <a:xfrm>
          <a:off x="15430500" y="160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18090</xdr:rowOff>
    </xdr:from>
    <xdr:ext cx="599010" cy="259045"/>
    <xdr:sp macro="" textlink="">
      <xdr:nvSpPr>
        <xdr:cNvPr id="676" name="テキスト ボックス 675"/>
        <xdr:cNvSpPr txBox="1"/>
      </xdr:nvSpPr>
      <xdr:spPr>
        <a:xfrm>
          <a:off x="15181794" y="157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133,060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119709</xdr:rowOff>
    </xdr:from>
    <xdr:to>
      <xdr:col>21</xdr:col>
      <xdr:colOff>212725</xdr:colOff>
      <xdr:row>96</xdr:row>
      <xdr:rowOff>49859</xdr:rowOff>
    </xdr:to>
    <xdr:sp macro="" textlink="">
      <xdr:nvSpPr>
        <xdr:cNvPr id="677" name="円/楕円 676"/>
        <xdr:cNvSpPr/>
      </xdr:nvSpPr>
      <xdr:spPr>
        <a:xfrm>
          <a:off x="14541500" y="164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66386</xdr:rowOff>
    </xdr:from>
    <xdr:ext cx="534377" cy="259045"/>
    <xdr:sp macro="" textlink="">
      <xdr:nvSpPr>
        <xdr:cNvPr id="678" name="テキスト ボックス 677"/>
        <xdr:cNvSpPr txBox="1"/>
      </xdr:nvSpPr>
      <xdr:spPr>
        <a:xfrm>
          <a:off x="14325111" y="1618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88568</xdr:rowOff>
    </xdr:from>
    <xdr:to>
      <xdr:col>20</xdr:col>
      <xdr:colOff>9525</xdr:colOff>
      <xdr:row>98</xdr:row>
      <xdr:rowOff>18718</xdr:rowOff>
    </xdr:to>
    <xdr:sp macro="" textlink="">
      <xdr:nvSpPr>
        <xdr:cNvPr id="679" name="円/楕円 678"/>
        <xdr:cNvSpPr/>
      </xdr:nvSpPr>
      <xdr:spPr>
        <a:xfrm>
          <a:off x="13652500" y="167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9845</xdr:rowOff>
    </xdr:from>
    <xdr:ext cx="534377" cy="259045"/>
    <xdr:sp macro="" textlink="">
      <xdr:nvSpPr>
        <xdr:cNvPr id="680" name="テキスト ボックス 679"/>
        <xdr:cNvSpPr txBox="1"/>
      </xdr:nvSpPr>
      <xdr:spPr>
        <a:xfrm>
          <a:off x="13436111" y="1681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63429</xdr:rowOff>
    </xdr:from>
    <xdr:to>
      <xdr:col>18</xdr:col>
      <xdr:colOff>492125</xdr:colOff>
      <xdr:row>97</xdr:row>
      <xdr:rowOff>165029</xdr:rowOff>
    </xdr:to>
    <xdr:sp macro="" textlink="">
      <xdr:nvSpPr>
        <xdr:cNvPr id="681" name="円/楕円 680"/>
        <xdr:cNvSpPr/>
      </xdr:nvSpPr>
      <xdr:spPr>
        <a:xfrm>
          <a:off x="12763500" y="166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156156</xdr:rowOff>
    </xdr:from>
    <xdr:ext cx="534377" cy="259045"/>
    <xdr:sp macro="" textlink="">
      <xdr:nvSpPr>
        <xdr:cNvPr id="682" name="テキスト ボックス 681"/>
        <xdr:cNvSpPr txBox="1"/>
      </xdr:nvSpPr>
      <xdr:spPr>
        <a:xfrm>
          <a:off x="12547111" y="1678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28829</xdr:rowOff>
    </xdr:from>
    <xdr:to>
      <xdr:col>32</xdr:col>
      <xdr:colOff>187325</xdr:colOff>
      <xdr:row>58</xdr:row>
      <xdr:rowOff>29423</xdr:rowOff>
    </xdr:to>
    <xdr:cxnSp macro="">
      <xdr:nvCxnSpPr>
        <xdr:cNvPr id="768" name="直線コネクタ 767"/>
        <xdr:cNvCxnSpPr/>
      </xdr:nvCxnSpPr>
      <xdr:spPr>
        <a:xfrm flipV="1">
          <a:off x="21323300" y="9972929"/>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26086</xdr:rowOff>
    </xdr:from>
    <xdr:to>
      <xdr:col>31</xdr:col>
      <xdr:colOff>34925</xdr:colOff>
      <xdr:row>58</xdr:row>
      <xdr:rowOff>29423</xdr:rowOff>
    </xdr:to>
    <xdr:cxnSp macro="">
      <xdr:nvCxnSpPr>
        <xdr:cNvPr id="771" name="直線コネクタ 770"/>
        <xdr:cNvCxnSpPr/>
      </xdr:nvCxnSpPr>
      <xdr:spPr>
        <a:xfrm>
          <a:off x="20434300" y="9970186"/>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12095</xdr:rowOff>
    </xdr:from>
    <xdr:to>
      <xdr:col>29</xdr:col>
      <xdr:colOff>517525</xdr:colOff>
      <xdr:row>58</xdr:row>
      <xdr:rowOff>26086</xdr:rowOff>
    </xdr:to>
    <xdr:cxnSp macro="">
      <xdr:nvCxnSpPr>
        <xdr:cNvPr id="774" name="直線コネクタ 773"/>
        <xdr:cNvCxnSpPr/>
      </xdr:nvCxnSpPr>
      <xdr:spPr>
        <a:xfrm>
          <a:off x="19545300" y="9956195"/>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115537</xdr:rowOff>
    </xdr:from>
    <xdr:to>
      <xdr:col>28</xdr:col>
      <xdr:colOff>314325</xdr:colOff>
      <xdr:row>58</xdr:row>
      <xdr:rowOff>12095</xdr:rowOff>
    </xdr:to>
    <xdr:cxnSp macro="">
      <xdr:nvCxnSpPr>
        <xdr:cNvPr id="777" name="直線コネクタ 776"/>
        <xdr:cNvCxnSpPr/>
      </xdr:nvCxnSpPr>
      <xdr:spPr>
        <a:xfrm>
          <a:off x="18656300" y="9888187"/>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149479</xdr:rowOff>
    </xdr:from>
    <xdr:to>
      <xdr:col>32</xdr:col>
      <xdr:colOff>238125</xdr:colOff>
      <xdr:row>58</xdr:row>
      <xdr:rowOff>79629</xdr:rowOff>
    </xdr:to>
    <xdr:sp macro="" textlink="">
      <xdr:nvSpPr>
        <xdr:cNvPr id="787" name="円/楕円 786"/>
        <xdr:cNvSpPr/>
      </xdr:nvSpPr>
      <xdr:spPr>
        <a:xfrm>
          <a:off x="22110700" y="99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115699</xdr:rowOff>
    </xdr:from>
    <xdr:ext cx="469744" cy="259045"/>
    <xdr:sp macro="" textlink="">
      <xdr:nvSpPr>
        <xdr:cNvPr id="788" name="貸付金該当値テキスト"/>
        <xdr:cNvSpPr txBox="1"/>
      </xdr:nvSpPr>
      <xdr:spPr>
        <a:xfrm>
          <a:off x="22212300" y="988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150073</xdr:rowOff>
    </xdr:from>
    <xdr:to>
      <xdr:col>31</xdr:col>
      <xdr:colOff>85725</xdr:colOff>
      <xdr:row>58</xdr:row>
      <xdr:rowOff>80223</xdr:rowOff>
    </xdr:to>
    <xdr:sp macro="" textlink="">
      <xdr:nvSpPr>
        <xdr:cNvPr id="789" name="円/楕円 788"/>
        <xdr:cNvSpPr/>
      </xdr:nvSpPr>
      <xdr:spPr>
        <a:xfrm>
          <a:off x="21272500" y="99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71350</xdr:rowOff>
    </xdr:from>
    <xdr:ext cx="469744" cy="259045"/>
    <xdr:sp macro="" textlink="">
      <xdr:nvSpPr>
        <xdr:cNvPr id="790" name="テキスト ボックス 789"/>
        <xdr:cNvSpPr txBox="1"/>
      </xdr:nvSpPr>
      <xdr:spPr>
        <a:xfrm>
          <a:off x="21088427" y="1001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146736</xdr:rowOff>
    </xdr:from>
    <xdr:to>
      <xdr:col>29</xdr:col>
      <xdr:colOff>568325</xdr:colOff>
      <xdr:row>58</xdr:row>
      <xdr:rowOff>76886</xdr:rowOff>
    </xdr:to>
    <xdr:sp macro="" textlink="">
      <xdr:nvSpPr>
        <xdr:cNvPr id="791" name="円/楕円 790"/>
        <xdr:cNvSpPr/>
      </xdr:nvSpPr>
      <xdr:spPr>
        <a:xfrm>
          <a:off x="20383500" y="99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68013</xdr:rowOff>
    </xdr:from>
    <xdr:ext cx="469744" cy="259045"/>
    <xdr:sp macro="" textlink="">
      <xdr:nvSpPr>
        <xdr:cNvPr id="792" name="テキスト ボックス 791"/>
        <xdr:cNvSpPr txBox="1"/>
      </xdr:nvSpPr>
      <xdr:spPr>
        <a:xfrm>
          <a:off x="20199427" y="100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132745</xdr:rowOff>
    </xdr:from>
    <xdr:to>
      <xdr:col>28</xdr:col>
      <xdr:colOff>365125</xdr:colOff>
      <xdr:row>58</xdr:row>
      <xdr:rowOff>62895</xdr:rowOff>
    </xdr:to>
    <xdr:sp macro="" textlink="">
      <xdr:nvSpPr>
        <xdr:cNvPr id="793" name="円/楕円 792"/>
        <xdr:cNvSpPr/>
      </xdr:nvSpPr>
      <xdr:spPr>
        <a:xfrm>
          <a:off x="19494500" y="99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54022</xdr:rowOff>
    </xdr:from>
    <xdr:ext cx="469744" cy="259045"/>
    <xdr:sp macro="" textlink="">
      <xdr:nvSpPr>
        <xdr:cNvPr id="794" name="テキスト ボックス 793"/>
        <xdr:cNvSpPr txBox="1"/>
      </xdr:nvSpPr>
      <xdr:spPr>
        <a:xfrm>
          <a:off x="19310427" y="999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64737</xdr:rowOff>
    </xdr:from>
    <xdr:to>
      <xdr:col>27</xdr:col>
      <xdr:colOff>161925</xdr:colOff>
      <xdr:row>57</xdr:row>
      <xdr:rowOff>166337</xdr:rowOff>
    </xdr:to>
    <xdr:sp macro="" textlink="">
      <xdr:nvSpPr>
        <xdr:cNvPr id="795" name="円/楕円 794"/>
        <xdr:cNvSpPr/>
      </xdr:nvSpPr>
      <xdr:spPr>
        <a:xfrm>
          <a:off x="18605500" y="98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11414</xdr:rowOff>
    </xdr:from>
    <xdr:ext cx="469744" cy="259045"/>
    <xdr:sp macro="" textlink="">
      <xdr:nvSpPr>
        <xdr:cNvPr id="796" name="テキスト ボックス 795"/>
        <xdr:cNvSpPr txBox="1"/>
      </xdr:nvSpPr>
      <xdr:spPr>
        <a:xfrm>
          <a:off x="18421427" y="961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79121</xdr:rowOff>
    </xdr:from>
    <xdr:to>
      <xdr:col>32</xdr:col>
      <xdr:colOff>187325</xdr:colOff>
      <xdr:row>76</xdr:row>
      <xdr:rowOff>114212</xdr:rowOff>
    </xdr:to>
    <xdr:cxnSp macro="">
      <xdr:nvCxnSpPr>
        <xdr:cNvPr id="829" name="直線コネクタ 828"/>
        <xdr:cNvCxnSpPr/>
      </xdr:nvCxnSpPr>
      <xdr:spPr>
        <a:xfrm flipV="1">
          <a:off x="21323300" y="13109321"/>
          <a:ext cx="8382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114212</xdr:rowOff>
    </xdr:from>
    <xdr:to>
      <xdr:col>31</xdr:col>
      <xdr:colOff>34925</xdr:colOff>
      <xdr:row>76</xdr:row>
      <xdr:rowOff>140195</xdr:rowOff>
    </xdr:to>
    <xdr:cxnSp macro="">
      <xdr:nvCxnSpPr>
        <xdr:cNvPr id="832" name="直線コネクタ 831"/>
        <xdr:cNvCxnSpPr/>
      </xdr:nvCxnSpPr>
      <xdr:spPr>
        <a:xfrm flipV="1">
          <a:off x="20434300" y="13144412"/>
          <a:ext cx="889000" cy="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136967</xdr:rowOff>
    </xdr:from>
    <xdr:to>
      <xdr:col>29</xdr:col>
      <xdr:colOff>517525</xdr:colOff>
      <xdr:row>76</xdr:row>
      <xdr:rowOff>140195</xdr:rowOff>
    </xdr:to>
    <xdr:cxnSp macro="">
      <xdr:nvCxnSpPr>
        <xdr:cNvPr id="835" name="直線コネクタ 834"/>
        <xdr:cNvCxnSpPr/>
      </xdr:nvCxnSpPr>
      <xdr:spPr>
        <a:xfrm>
          <a:off x="19545300" y="13167167"/>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136967</xdr:rowOff>
    </xdr:from>
    <xdr:to>
      <xdr:col>28</xdr:col>
      <xdr:colOff>314325</xdr:colOff>
      <xdr:row>76</xdr:row>
      <xdr:rowOff>164903</xdr:rowOff>
    </xdr:to>
    <xdr:cxnSp macro="">
      <xdr:nvCxnSpPr>
        <xdr:cNvPr id="838" name="直線コネクタ 837"/>
        <xdr:cNvCxnSpPr/>
      </xdr:nvCxnSpPr>
      <xdr:spPr>
        <a:xfrm flipV="1">
          <a:off x="18656300" y="13167167"/>
          <a:ext cx="889000" cy="2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28321</xdr:rowOff>
    </xdr:from>
    <xdr:to>
      <xdr:col>32</xdr:col>
      <xdr:colOff>238125</xdr:colOff>
      <xdr:row>76</xdr:row>
      <xdr:rowOff>129921</xdr:rowOff>
    </xdr:to>
    <xdr:sp macro="" textlink="">
      <xdr:nvSpPr>
        <xdr:cNvPr id="848" name="円/楕円 847"/>
        <xdr:cNvSpPr/>
      </xdr:nvSpPr>
      <xdr:spPr>
        <a:xfrm>
          <a:off x="22110700" y="130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6748</xdr:rowOff>
    </xdr:from>
    <xdr:ext cx="534377" cy="259045"/>
    <xdr:sp macro="" textlink="">
      <xdr:nvSpPr>
        <xdr:cNvPr id="849" name="繰出金該当値テキスト"/>
        <xdr:cNvSpPr txBox="1"/>
      </xdr:nvSpPr>
      <xdr:spPr>
        <a:xfrm>
          <a:off x="22212300" y="130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60,360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63412</xdr:rowOff>
    </xdr:from>
    <xdr:to>
      <xdr:col>31</xdr:col>
      <xdr:colOff>85725</xdr:colOff>
      <xdr:row>76</xdr:row>
      <xdr:rowOff>165012</xdr:rowOff>
    </xdr:to>
    <xdr:sp macro="" textlink="">
      <xdr:nvSpPr>
        <xdr:cNvPr id="850" name="円/楕円 849"/>
        <xdr:cNvSpPr/>
      </xdr:nvSpPr>
      <xdr:spPr>
        <a:xfrm>
          <a:off x="21272500" y="13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156139</xdr:rowOff>
    </xdr:from>
    <xdr:ext cx="534377" cy="259045"/>
    <xdr:sp macro="" textlink="">
      <xdr:nvSpPr>
        <xdr:cNvPr id="851" name="テキスト ボックス 850"/>
        <xdr:cNvSpPr txBox="1"/>
      </xdr:nvSpPr>
      <xdr:spPr>
        <a:xfrm>
          <a:off x="21056111" y="131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89395</xdr:rowOff>
    </xdr:from>
    <xdr:to>
      <xdr:col>29</xdr:col>
      <xdr:colOff>568325</xdr:colOff>
      <xdr:row>77</xdr:row>
      <xdr:rowOff>19545</xdr:rowOff>
    </xdr:to>
    <xdr:sp macro="" textlink="">
      <xdr:nvSpPr>
        <xdr:cNvPr id="852" name="円/楕円 851"/>
        <xdr:cNvSpPr/>
      </xdr:nvSpPr>
      <xdr:spPr>
        <a:xfrm>
          <a:off x="20383500" y="131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10672</xdr:rowOff>
    </xdr:from>
    <xdr:ext cx="534377" cy="259045"/>
    <xdr:sp macro="" textlink="">
      <xdr:nvSpPr>
        <xdr:cNvPr id="853" name="テキスト ボックス 852"/>
        <xdr:cNvSpPr txBox="1"/>
      </xdr:nvSpPr>
      <xdr:spPr>
        <a:xfrm>
          <a:off x="20167111" y="1321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86167</xdr:rowOff>
    </xdr:from>
    <xdr:to>
      <xdr:col>28</xdr:col>
      <xdr:colOff>365125</xdr:colOff>
      <xdr:row>77</xdr:row>
      <xdr:rowOff>16317</xdr:rowOff>
    </xdr:to>
    <xdr:sp macro="" textlink="">
      <xdr:nvSpPr>
        <xdr:cNvPr id="854" name="円/楕円 853"/>
        <xdr:cNvSpPr/>
      </xdr:nvSpPr>
      <xdr:spPr>
        <a:xfrm>
          <a:off x="19494500" y="1311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7444</xdr:rowOff>
    </xdr:from>
    <xdr:ext cx="534377" cy="259045"/>
    <xdr:sp macro="" textlink="">
      <xdr:nvSpPr>
        <xdr:cNvPr id="855" name="テキスト ボックス 854"/>
        <xdr:cNvSpPr txBox="1"/>
      </xdr:nvSpPr>
      <xdr:spPr>
        <a:xfrm>
          <a:off x="19278111" y="132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114103</xdr:rowOff>
    </xdr:from>
    <xdr:to>
      <xdr:col>27</xdr:col>
      <xdr:colOff>161925</xdr:colOff>
      <xdr:row>77</xdr:row>
      <xdr:rowOff>44253</xdr:rowOff>
    </xdr:to>
    <xdr:sp macro="" textlink="">
      <xdr:nvSpPr>
        <xdr:cNvPr id="856" name="円/楕円 855"/>
        <xdr:cNvSpPr/>
      </xdr:nvSpPr>
      <xdr:spPr>
        <a:xfrm>
          <a:off x="18605500" y="131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35380</xdr:rowOff>
    </xdr:from>
    <xdr:ext cx="534377" cy="259045"/>
    <xdr:sp macro="" textlink="">
      <xdr:nvSpPr>
        <xdr:cNvPr id="857" name="テキスト ボックス 856"/>
        <xdr:cNvSpPr txBox="1"/>
      </xdr:nvSpPr>
      <xdr:spPr>
        <a:xfrm>
          <a:off x="18389111" y="132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rgbClr val="FF0000"/>
              </a:solidFill>
              <a:latin typeface="ＭＳ Ｐゴシック"/>
            </a:rPr>
            <a:t>物件費に係る経常収支比率が類似団体の平均を上回っているが、</a:t>
          </a:r>
          <a:r>
            <a:rPr kumimoji="1" lang="en-US" altLang="ja-JP" sz="1300">
              <a:solidFill>
                <a:srgbClr val="FF0000"/>
              </a:solidFill>
              <a:latin typeface="ＭＳ Ｐゴシック"/>
            </a:rPr>
            <a:t>26</a:t>
          </a:r>
          <a:r>
            <a:rPr kumimoji="1" lang="ja-JP" altLang="en-US" sz="1300">
              <a:solidFill>
                <a:srgbClr val="FF0000"/>
              </a:solidFill>
              <a:latin typeface="ＭＳ Ｐゴシック"/>
            </a:rPr>
            <a:t>年度から大幅にふるさと納税の寄附金が増加し、それに伴う返礼品などであり、これに関しては問題はない。</a:t>
          </a:r>
          <a:endParaRPr kumimoji="1" lang="en-US" altLang="ja-JP" sz="1300">
            <a:solidFill>
              <a:srgbClr val="FF0000"/>
            </a:solidFill>
            <a:latin typeface="ＭＳ Ｐゴシック"/>
          </a:endParaRPr>
        </a:p>
        <a:p>
          <a:r>
            <a:rPr kumimoji="1" lang="ja-JP" altLang="en-US" sz="1300">
              <a:solidFill>
                <a:srgbClr val="FF0000"/>
              </a:solidFill>
              <a:latin typeface="ＭＳ Ｐゴシック"/>
            </a:rPr>
            <a:t>　　扶助費に係る経常収支比率が類似団体の平均を上回っているが、町独自の福祉施設の管理運営代（ケアハウス・公立保育所保育士臨時賃金）や福祉施策（子どもの医療費や高齢者に対する配食サービス）などによるものである。</a:t>
          </a:r>
          <a:endParaRPr kumimoji="1" lang="en-US" altLang="ja-JP" sz="1300">
            <a:solidFill>
              <a:srgbClr val="FF0000"/>
            </a:solidFill>
            <a:latin typeface="ＭＳ Ｐゴシック"/>
          </a:endParaRPr>
        </a:p>
        <a:p>
          <a:r>
            <a:rPr kumimoji="1" lang="ja-JP" altLang="en-US" sz="1300">
              <a:solidFill>
                <a:srgbClr val="FF0000"/>
              </a:solidFill>
              <a:latin typeface="ＭＳ Ｐゴシック"/>
            </a:rPr>
            <a:t>　　扶助費はきっても切り離せないものであるが、町民の理解を得ながら、財政を圧迫する上昇傾向に歯止めをかけるよう努めていく。</a:t>
          </a:r>
          <a:endParaRPr kumimoji="1" lang="en-US" altLang="ja-JP" sz="1300">
            <a:solidFill>
              <a:srgbClr val="FF0000"/>
            </a:solidFill>
            <a:latin typeface="ＭＳ Ｐゴシック"/>
          </a:endParaRPr>
        </a:p>
        <a:p>
          <a:r>
            <a:rPr kumimoji="1" lang="ja-JP" altLang="en-US" sz="1300">
              <a:solidFill>
                <a:srgbClr val="FF0000"/>
              </a:solidFill>
              <a:latin typeface="ＭＳ Ｐゴシック"/>
            </a:rPr>
            <a:t>　　積立金が類似団体の平均を上回っているが、これはふるさと納税の恩恵を受けているものである。</a:t>
          </a:r>
          <a:endParaRPr kumimoji="1" lang="en-US" altLang="ja-JP" sz="1300">
            <a:solidFill>
              <a:srgbClr val="FF0000"/>
            </a:solidFill>
            <a:latin typeface="ＭＳ Ｐゴシック"/>
          </a:endParaRPr>
        </a:p>
        <a:p>
          <a:endParaRPr kumimoji="1" lang="en-US" altLang="ja-JP" sz="1300">
            <a:solidFill>
              <a:srgbClr val="FF0000"/>
            </a:solidFill>
            <a:latin typeface="ＭＳ Ｐゴシック"/>
          </a:endParaRPr>
        </a:p>
        <a:p>
          <a:r>
            <a:rPr kumimoji="1" lang="ja-JP" altLang="en-US" sz="1300">
              <a:solidFill>
                <a:srgbClr val="FF0000"/>
              </a:solidFill>
              <a:latin typeface="ＭＳ Ｐゴシック"/>
            </a:rPr>
            <a:t>　　なお、全てにおいて、財政健全化プランや、人件費については、定員管理計画。更新設備は、公共施設管理計画にて、適正な管理に努め健全財政に繋げていく。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7,656
7,640
95.19
6,243,619
5,976,982
255,310
2,612,618
4,557,653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125476</xdr:rowOff>
    </xdr:from>
    <xdr:to>
      <xdr:col>6</xdr:col>
      <xdr:colOff>511175</xdr:colOff>
      <xdr:row>38</xdr:row>
      <xdr:rowOff>16383</xdr:rowOff>
    </xdr:to>
    <xdr:cxnSp macro="">
      <xdr:nvCxnSpPr>
        <xdr:cNvPr id="61" name="直線コネクタ 60"/>
        <xdr:cNvCxnSpPr/>
      </xdr:nvCxnSpPr>
      <xdr:spPr>
        <a:xfrm flipV="1">
          <a:off x="3797300" y="6469126"/>
          <a:ext cx="8382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162306</xdr:rowOff>
    </xdr:from>
    <xdr:to>
      <xdr:col>5</xdr:col>
      <xdr:colOff>358775</xdr:colOff>
      <xdr:row>38</xdr:row>
      <xdr:rowOff>16383</xdr:rowOff>
    </xdr:to>
    <xdr:cxnSp macro="">
      <xdr:nvCxnSpPr>
        <xdr:cNvPr id="64" name="直線コネクタ 63"/>
        <xdr:cNvCxnSpPr/>
      </xdr:nvCxnSpPr>
      <xdr:spPr>
        <a:xfrm>
          <a:off x="2908300" y="650595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141224</xdr:rowOff>
    </xdr:from>
    <xdr:to>
      <xdr:col>4</xdr:col>
      <xdr:colOff>155575</xdr:colOff>
      <xdr:row>37</xdr:row>
      <xdr:rowOff>162306</xdr:rowOff>
    </xdr:to>
    <xdr:cxnSp macro="">
      <xdr:nvCxnSpPr>
        <xdr:cNvPr id="67" name="直線コネクタ 66"/>
        <xdr:cNvCxnSpPr/>
      </xdr:nvCxnSpPr>
      <xdr:spPr>
        <a:xfrm>
          <a:off x="2019300" y="6484874"/>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25146</xdr:rowOff>
    </xdr:from>
    <xdr:to>
      <xdr:col>2</xdr:col>
      <xdr:colOff>638175</xdr:colOff>
      <xdr:row>37</xdr:row>
      <xdr:rowOff>141224</xdr:rowOff>
    </xdr:to>
    <xdr:cxnSp macro="">
      <xdr:nvCxnSpPr>
        <xdr:cNvPr id="70" name="直線コネクタ 69"/>
        <xdr:cNvCxnSpPr/>
      </xdr:nvCxnSpPr>
      <xdr:spPr>
        <a:xfrm>
          <a:off x="1130300" y="6368796"/>
          <a:ext cx="889000" cy="1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74676</xdr:rowOff>
    </xdr:from>
    <xdr:to>
      <xdr:col>6</xdr:col>
      <xdr:colOff>561975</xdr:colOff>
      <xdr:row>38</xdr:row>
      <xdr:rowOff>4826</xdr:rowOff>
    </xdr:to>
    <xdr:sp macro="" textlink="">
      <xdr:nvSpPr>
        <xdr:cNvPr id="80" name="円/楕円 79"/>
        <xdr:cNvSpPr/>
      </xdr:nvSpPr>
      <xdr:spPr>
        <a:xfrm>
          <a:off x="4584700" y="64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53103</xdr:rowOff>
    </xdr:from>
    <xdr:ext cx="469744" cy="259045"/>
    <xdr:sp macro="" textlink="">
      <xdr:nvSpPr>
        <xdr:cNvPr id="81" name="議会費該当値テキスト"/>
        <xdr:cNvSpPr txBox="1"/>
      </xdr:nvSpPr>
      <xdr:spPr>
        <a:xfrm>
          <a:off x="4686300" y="639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137033</xdr:rowOff>
    </xdr:from>
    <xdr:to>
      <xdr:col>5</xdr:col>
      <xdr:colOff>409575</xdr:colOff>
      <xdr:row>38</xdr:row>
      <xdr:rowOff>67183</xdr:rowOff>
    </xdr:to>
    <xdr:sp macro="" textlink="">
      <xdr:nvSpPr>
        <xdr:cNvPr id="82" name="円/楕円 81"/>
        <xdr:cNvSpPr/>
      </xdr:nvSpPr>
      <xdr:spPr>
        <a:xfrm>
          <a:off x="3746500" y="64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58310</xdr:rowOff>
    </xdr:from>
    <xdr:ext cx="469744" cy="259045"/>
    <xdr:sp macro="" textlink="">
      <xdr:nvSpPr>
        <xdr:cNvPr id="83" name="テキスト ボックス 82"/>
        <xdr:cNvSpPr txBox="1"/>
      </xdr:nvSpPr>
      <xdr:spPr>
        <a:xfrm>
          <a:off x="3562427" y="65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111506</xdr:rowOff>
    </xdr:from>
    <xdr:to>
      <xdr:col>4</xdr:col>
      <xdr:colOff>206375</xdr:colOff>
      <xdr:row>38</xdr:row>
      <xdr:rowOff>41656</xdr:rowOff>
    </xdr:to>
    <xdr:sp macro="" textlink="">
      <xdr:nvSpPr>
        <xdr:cNvPr id="84" name="円/楕円 83"/>
        <xdr:cNvSpPr/>
      </xdr:nvSpPr>
      <xdr:spPr>
        <a:xfrm>
          <a:off x="2857500" y="64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32783</xdr:rowOff>
    </xdr:from>
    <xdr:ext cx="469744" cy="259045"/>
    <xdr:sp macro="" textlink="">
      <xdr:nvSpPr>
        <xdr:cNvPr id="85" name="テキスト ボックス 84"/>
        <xdr:cNvSpPr txBox="1"/>
      </xdr:nvSpPr>
      <xdr:spPr>
        <a:xfrm>
          <a:off x="2673427" y="654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90424</xdr:rowOff>
    </xdr:from>
    <xdr:to>
      <xdr:col>3</xdr:col>
      <xdr:colOff>3175</xdr:colOff>
      <xdr:row>38</xdr:row>
      <xdr:rowOff>20574</xdr:rowOff>
    </xdr:to>
    <xdr:sp macro="" textlink="">
      <xdr:nvSpPr>
        <xdr:cNvPr id="86" name="円/楕円 85"/>
        <xdr:cNvSpPr/>
      </xdr:nvSpPr>
      <xdr:spPr>
        <a:xfrm>
          <a:off x="1968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11701</xdr:rowOff>
    </xdr:from>
    <xdr:ext cx="469744" cy="259045"/>
    <xdr:sp macro="" textlink="">
      <xdr:nvSpPr>
        <xdr:cNvPr id="87" name="テキスト ボックス 86"/>
        <xdr:cNvSpPr txBox="1"/>
      </xdr:nvSpPr>
      <xdr:spPr>
        <a:xfrm>
          <a:off x="1784427"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145796</xdr:rowOff>
    </xdr:from>
    <xdr:to>
      <xdr:col>1</xdr:col>
      <xdr:colOff>485775</xdr:colOff>
      <xdr:row>37</xdr:row>
      <xdr:rowOff>75946</xdr:rowOff>
    </xdr:to>
    <xdr:sp macro="" textlink="">
      <xdr:nvSpPr>
        <xdr:cNvPr id="88" name="円/楕円 87"/>
        <xdr:cNvSpPr/>
      </xdr:nvSpPr>
      <xdr:spPr>
        <a:xfrm>
          <a:off x="1079500" y="63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67073</xdr:rowOff>
    </xdr:from>
    <xdr:ext cx="469744" cy="259045"/>
    <xdr:sp macro="" textlink="">
      <xdr:nvSpPr>
        <xdr:cNvPr id="89" name="テキスト ボックス 88"/>
        <xdr:cNvSpPr txBox="1"/>
      </xdr:nvSpPr>
      <xdr:spPr>
        <a:xfrm>
          <a:off x="895427" y="641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37545</xdr:rowOff>
    </xdr:from>
    <xdr:to>
      <xdr:col>6</xdr:col>
      <xdr:colOff>511175</xdr:colOff>
      <xdr:row>54</xdr:row>
      <xdr:rowOff>89219</xdr:rowOff>
    </xdr:to>
    <xdr:cxnSp macro="">
      <xdr:nvCxnSpPr>
        <xdr:cNvPr id="120" name="直線コネクタ 119"/>
        <xdr:cNvCxnSpPr/>
      </xdr:nvCxnSpPr>
      <xdr:spPr>
        <a:xfrm flipV="1">
          <a:off x="3797300" y="9295845"/>
          <a:ext cx="838200" cy="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89219</xdr:rowOff>
    </xdr:from>
    <xdr:to>
      <xdr:col>5</xdr:col>
      <xdr:colOff>358775</xdr:colOff>
      <xdr:row>56</xdr:row>
      <xdr:rowOff>77289</xdr:rowOff>
    </xdr:to>
    <xdr:cxnSp macro="">
      <xdr:nvCxnSpPr>
        <xdr:cNvPr id="123" name="直線コネクタ 122"/>
        <xdr:cNvCxnSpPr/>
      </xdr:nvCxnSpPr>
      <xdr:spPr>
        <a:xfrm flipV="1">
          <a:off x="2908300" y="9347519"/>
          <a:ext cx="889000" cy="33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77289</xdr:rowOff>
    </xdr:from>
    <xdr:to>
      <xdr:col>4</xdr:col>
      <xdr:colOff>155575</xdr:colOff>
      <xdr:row>58</xdr:row>
      <xdr:rowOff>34230</xdr:rowOff>
    </xdr:to>
    <xdr:cxnSp macro="">
      <xdr:nvCxnSpPr>
        <xdr:cNvPr id="126" name="直線コネクタ 125"/>
        <xdr:cNvCxnSpPr/>
      </xdr:nvCxnSpPr>
      <xdr:spPr>
        <a:xfrm flipV="1">
          <a:off x="2019300" y="9678489"/>
          <a:ext cx="889000" cy="29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34230</xdr:rowOff>
    </xdr:from>
    <xdr:to>
      <xdr:col>2</xdr:col>
      <xdr:colOff>638175</xdr:colOff>
      <xdr:row>58</xdr:row>
      <xdr:rowOff>58263</xdr:rowOff>
    </xdr:to>
    <xdr:cxnSp macro="">
      <xdr:nvCxnSpPr>
        <xdr:cNvPr id="129" name="直線コネクタ 128"/>
        <xdr:cNvCxnSpPr/>
      </xdr:nvCxnSpPr>
      <xdr:spPr>
        <a:xfrm flipV="1">
          <a:off x="1130300" y="9978330"/>
          <a:ext cx="889000" cy="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158195</xdr:rowOff>
    </xdr:from>
    <xdr:to>
      <xdr:col>6</xdr:col>
      <xdr:colOff>561975</xdr:colOff>
      <xdr:row>54</xdr:row>
      <xdr:rowOff>88345</xdr:rowOff>
    </xdr:to>
    <xdr:sp macro="" textlink="">
      <xdr:nvSpPr>
        <xdr:cNvPr id="139" name="円/楕円 138"/>
        <xdr:cNvSpPr/>
      </xdr:nvSpPr>
      <xdr:spPr>
        <a:xfrm>
          <a:off x="4584700" y="92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9622</xdr:rowOff>
    </xdr:from>
    <xdr:ext cx="599010" cy="259045"/>
    <xdr:sp macro="" textlink="">
      <xdr:nvSpPr>
        <xdr:cNvPr id="140" name="総務費該当値テキスト"/>
        <xdr:cNvSpPr txBox="1"/>
      </xdr:nvSpPr>
      <xdr:spPr>
        <a:xfrm>
          <a:off x="4686300" y="909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281,281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38419</xdr:rowOff>
    </xdr:from>
    <xdr:to>
      <xdr:col>5</xdr:col>
      <xdr:colOff>409575</xdr:colOff>
      <xdr:row>54</xdr:row>
      <xdr:rowOff>140019</xdr:rowOff>
    </xdr:to>
    <xdr:sp macro="" textlink="">
      <xdr:nvSpPr>
        <xdr:cNvPr id="141" name="円/楕円 140"/>
        <xdr:cNvSpPr/>
      </xdr:nvSpPr>
      <xdr:spPr>
        <a:xfrm>
          <a:off x="3746500" y="92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156546</xdr:rowOff>
    </xdr:from>
    <xdr:ext cx="599010" cy="259045"/>
    <xdr:sp macro="" textlink="">
      <xdr:nvSpPr>
        <xdr:cNvPr id="142" name="テキスト ボックス 141"/>
        <xdr:cNvSpPr txBox="1"/>
      </xdr:nvSpPr>
      <xdr:spPr>
        <a:xfrm>
          <a:off x="3497794" y="907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265,458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26489</xdr:rowOff>
    </xdr:from>
    <xdr:to>
      <xdr:col>4</xdr:col>
      <xdr:colOff>206375</xdr:colOff>
      <xdr:row>56</xdr:row>
      <xdr:rowOff>128089</xdr:rowOff>
    </xdr:to>
    <xdr:sp macro="" textlink="">
      <xdr:nvSpPr>
        <xdr:cNvPr id="143" name="円/楕円 142"/>
        <xdr:cNvSpPr/>
      </xdr:nvSpPr>
      <xdr:spPr>
        <a:xfrm>
          <a:off x="2857500" y="962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119216</xdr:rowOff>
    </xdr:from>
    <xdr:ext cx="599010" cy="259045"/>
    <xdr:sp macro="" textlink="">
      <xdr:nvSpPr>
        <xdr:cNvPr id="144" name="テキスト ボックス 143"/>
        <xdr:cNvSpPr txBox="1"/>
      </xdr:nvSpPr>
      <xdr:spPr>
        <a:xfrm>
          <a:off x="2608794" y="972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154880</xdr:rowOff>
    </xdr:from>
    <xdr:to>
      <xdr:col>3</xdr:col>
      <xdr:colOff>3175</xdr:colOff>
      <xdr:row>58</xdr:row>
      <xdr:rowOff>85030</xdr:rowOff>
    </xdr:to>
    <xdr:sp macro="" textlink="">
      <xdr:nvSpPr>
        <xdr:cNvPr id="145" name="円/楕円 144"/>
        <xdr:cNvSpPr/>
      </xdr:nvSpPr>
      <xdr:spPr>
        <a:xfrm>
          <a:off x="1968500" y="99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76157</xdr:rowOff>
    </xdr:from>
    <xdr:ext cx="534377" cy="259045"/>
    <xdr:sp macro="" textlink="">
      <xdr:nvSpPr>
        <xdr:cNvPr id="146" name="テキスト ボックス 145"/>
        <xdr:cNvSpPr txBox="1"/>
      </xdr:nvSpPr>
      <xdr:spPr>
        <a:xfrm>
          <a:off x="1752111" y="1002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7463</xdr:rowOff>
    </xdr:from>
    <xdr:to>
      <xdr:col>1</xdr:col>
      <xdr:colOff>485775</xdr:colOff>
      <xdr:row>58</xdr:row>
      <xdr:rowOff>109063</xdr:rowOff>
    </xdr:to>
    <xdr:sp macro="" textlink="">
      <xdr:nvSpPr>
        <xdr:cNvPr id="147" name="円/楕円 146"/>
        <xdr:cNvSpPr/>
      </xdr:nvSpPr>
      <xdr:spPr>
        <a:xfrm>
          <a:off x="1079500" y="995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100190</xdr:rowOff>
    </xdr:from>
    <xdr:ext cx="534377" cy="259045"/>
    <xdr:sp macro="" textlink="">
      <xdr:nvSpPr>
        <xdr:cNvPr id="148" name="テキスト ボックス 147"/>
        <xdr:cNvSpPr txBox="1"/>
      </xdr:nvSpPr>
      <xdr:spPr>
        <a:xfrm>
          <a:off x="863111" y="100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133432</xdr:rowOff>
    </xdr:from>
    <xdr:to>
      <xdr:col>6</xdr:col>
      <xdr:colOff>511175</xdr:colOff>
      <xdr:row>76</xdr:row>
      <xdr:rowOff>155990</xdr:rowOff>
    </xdr:to>
    <xdr:cxnSp macro="">
      <xdr:nvCxnSpPr>
        <xdr:cNvPr id="176" name="直線コネクタ 175"/>
        <xdr:cNvCxnSpPr/>
      </xdr:nvCxnSpPr>
      <xdr:spPr>
        <a:xfrm flipV="1">
          <a:off x="3797300" y="13163632"/>
          <a:ext cx="838200" cy="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155990</xdr:rowOff>
    </xdr:from>
    <xdr:to>
      <xdr:col>5</xdr:col>
      <xdr:colOff>358775</xdr:colOff>
      <xdr:row>77</xdr:row>
      <xdr:rowOff>48137</xdr:rowOff>
    </xdr:to>
    <xdr:cxnSp macro="">
      <xdr:nvCxnSpPr>
        <xdr:cNvPr id="179" name="直線コネクタ 178"/>
        <xdr:cNvCxnSpPr/>
      </xdr:nvCxnSpPr>
      <xdr:spPr>
        <a:xfrm flipV="1">
          <a:off x="2908300" y="13186190"/>
          <a:ext cx="889000" cy="6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48137</xdr:rowOff>
    </xdr:from>
    <xdr:to>
      <xdr:col>4</xdr:col>
      <xdr:colOff>155575</xdr:colOff>
      <xdr:row>77</xdr:row>
      <xdr:rowOff>96197</xdr:rowOff>
    </xdr:to>
    <xdr:cxnSp macro="">
      <xdr:nvCxnSpPr>
        <xdr:cNvPr id="182" name="直線コネクタ 181"/>
        <xdr:cNvCxnSpPr/>
      </xdr:nvCxnSpPr>
      <xdr:spPr>
        <a:xfrm flipV="1">
          <a:off x="2019300" y="13249787"/>
          <a:ext cx="889000" cy="4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38015</xdr:rowOff>
    </xdr:from>
    <xdr:to>
      <xdr:col>2</xdr:col>
      <xdr:colOff>638175</xdr:colOff>
      <xdr:row>77</xdr:row>
      <xdr:rowOff>96197</xdr:rowOff>
    </xdr:to>
    <xdr:cxnSp macro="">
      <xdr:nvCxnSpPr>
        <xdr:cNvPr id="185" name="直線コネクタ 184"/>
        <xdr:cNvCxnSpPr/>
      </xdr:nvCxnSpPr>
      <xdr:spPr>
        <a:xfrm>
          <a:off x="1130300" y="13239665"/>
          <a:ext cx="889000" cy="5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82632</xdr:rowOff>
    </xdr:from>
    <xdr:to>
      <xdr:col>6</xdr:col>
      <xdr:colOff>561975</xdr:colOff>
      <xdr:row>77</xdr:row>
      <xdr:rowOff>12782</xdr:rowOff>
    </xdr:to>
    <xdr:sp macro="" textlink="">
      <xdr:nvSpPr>
        <xdr:cNvPr id="195" name="円/楕円 194"/>
        <xdr:cNvSpPr/>
      </xdr:nvSpPr>
      <xdr:spPr>
        <a:xfrm>
          <a:off x="4584700" y="131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105509</xdr:rowOff>
    </xdr:from>
    <xdr:ext cx="599010" cy="259045"/>
    <xdr:sp macro="" textlink="">
      <xdr:nvSpPr>
        <xdr:cNvPr id="196" name="民生費該当値テキスト"/>
        <xdr:cNvSpPr txBox="1"/>
      </xdr:nvSpPr>
      <xdr:spPr>
        <a:xfrm>
          <a:off x="4686300" y="1296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176,371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105190</xdr:rowOff>
    </xdr:from>
    <xdr:to>
      <xdr:col>5</xdr:col>
      <xdr:colOff>409575</xdr:colOff>
      <xdr:row>77</xdr:row>
      <xdr:rowOff>35340</xdr:rowOff>
    </xdr:to>
    <xdr:sp macro="" textlink="">
      <xdr:nvSpPr>
        <xdr:cNvPr id="197" name="円/楕円 196"/>
        <xdr:cNvSpPr/>
      </xdr:nvSpPr>
      <xdr:spPr>
        <a:xfrm>
          <a:off x="3746500" y="131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26467</xdr:rowOff>
    </xdr:from>
    <xdr:ext cx="599010" cy="259045"/>
    <xdr:sp macro="" textlink="">
      <xdr:nvSpPr>
        <xdr:cNvPr id="198" name="テキスト ボックス 197"/>
        <xdr:cNvSpPr txBox="1"/>
      </xdr:nvSpPr>
      <xdr:spPr>
        <a:xfrm>
          <a:off x="3497794" y="1322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171,437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168787</xdr:rowOff>
    </xdr:from>
    <xdr:to>
      <xdr:col>4</xdr:col>
      <xdr:colOff>206375</xdr:colOff>
      <xdr:row>77</xdr:row>
      <xdr:rowOff>98937</xdr:rowOff>
    </xdr:to>
    <xdr:sp macro="" textlink="">
      <xdr:nvSpPr>
        <xdr:cNvPr id="199" name="円/楕円 198"/>
        <xdr:cNvSpPr/>
      </xdr:nvSpPr>
      <xdr:spPr>
        <a:xfrm>
          <a:off x="2857500" y="131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90064</xdr:rowOff>
    </xdr:from>
    <xdr:ext cx="599010" cy="259045"/>
    <xdr:sp macro="" textlink="">
      <xdr:nvSpPr>
        <xdr:cNvPr id="200" name="テキスト ボックス 199"/>
        <xdr:cNvSpPr txBox="1"/>
      </xdr:nvSpPr>
      <xdr:spPr>
        <a:xfrm>
          <a:off x="2608794" y="1329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157,527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45397</xdr:rowOff>
    </xdr:from>
    <xdr:to>
      <xdr:col>3</xdr:col>
      <xdr:colOff>3175</xdr:colOff>
      <xdr:row>77</xdr:row>
      <xdr:rowOff>146997</xdr:rowOff>
    </xdr:to>
    <xdr:sp macro="" textlink="">
      <xdr:nvSpPr>
        <xdr:cNvPr id="201" name="円/楕円 200"/>
        <xdr:cNvSpPr/>
      </xdr:nvSpPr>
      <xdr:spPr>
        <a:xfrm>
          <a:off x="1968500" y="132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138124</xdr:rowOff>
    </xdr:from>
    <xdr:ext cx="599010" cy="259045"/>
    <xdr:sp macro="" textlink="">
      <xdr:nvSpPr>
        <xdr:cNvPr id="202" name="テキスト ボックス 201"/>
        <xdr:cNvSpPr txBox="1"/>
      </xdr:nvSpPr>
      <xdr:spPr>
        <a:xfrm>
          <a:off x="1719794" y="1333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147,015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158665</xdr:rowOff>
    </xdr:from>
    <xdr:to>
      <xdr:col>1</xdr:col>
      <xdr:colOff>485775</xdr:colOff>
      <xdr:row>77</xdr:row>
      <xdr:rowOff>88815</xdr:rowOff>
    </xdr:to>
    <xdr:sp macro="" textlink="">
      <xdr:nvSpPr>
        <xdr:cNvPr id="203" name="円/楕円 202"/>
        <xdr:cNvSpPr/>
      </xdr:nvSpPr>
      <xdr:spPr>
        <a:xfrm>
          <a:off x="1079500" y="1318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105341</xdr:rowOff>
    </xdr:from>
    <xdr:ext cx="599010" cy="259045"/>
    <xdr:sp macro="" textlink="">
      <xdr:nvSpPr>
        <xdr:cNvPr id="204" name="テキスト ボックス 203"/>
        <xdr:cNvSpPr txBox="1"/>
      </xdr:nvSpPr>
      <xdr:spPr>
        <a:xfrm>
          <a:off x="830794" y="1296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24513</xdr:rowOff>
    </xdr:from>
    <xdr:to>
      <xdr:col>6</xdr:col>
      <xdr:colOff>511175</xdr:colOff>
      <xdr:row>98</xdr:row>
      <xdr:rowOff>27722</xdr:rowOff>
    </xdr:to>
    <xdr:cxnSp macro="">
      <xdr:nvCxnSpPr>
        <xdr:cNvPr id="231" name="直線コネクタ 230"/>
        <xdr:cNvCxnSpPr/>
      </xdr:nvCxnSpPr>
      <xdr:spPr>
        <a:xfrm flipV="1">
          <a:off x="3797300" y="16826613"/>
          <a:ext cx="8382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22881</xdr:rowOff>
    </xdr:from>
    <xdr:to>
      <xdr:col>5</xdr:col>
      <xdr:colOff>358775</xdr:colOff>
      <xdr:row>98</xdr:row>
      <xdr:rowOff>27722</xdr:rowOff>
    </xdr:to>
    <xdr:cxnSp macro="">
      <xdr:nvCxnSpPr>
        <xdr:cNvPr id="234" name="直線コネクタ 233"/>
        <xdr:cNvCxnSpPr/>
      </xdr:nvCxnSpPr>
      <xdr:spPr>
        <a:xfrm>
          <a:off x="2908300" y="16824981"/>
          <a:ext cx="889000" cy="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22881</xdr:rowOff>
    </xdr:from>
    <xdr:to>
      <xdr:col>4</xdr:col>
      <xdr:colOff>155575</xdr:colOff>
      <xdr:row>98</xdr:row>
      <xdr:rowOff>34713</xdr:rowOff>
    </xdr:to>
    <xdr:cxnSp macro="">
      <xdr:nvCxnSpPr>
        <xdr:cNvPr id="237" name="直線コネクタ 236"/>
        <xdr:cNvCxnSpPr/>
      </xdr:nvCxnSpPr>
      <xdr:spPr>
        <a:xfrm flipV="1">
          <a:off x="2019300" y="16824981"/>
          <a:ext cx="889000" cy="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29043</xdr:rowOff>
    </xdr:from>
    <xdr:to>
      <xdr:col>2</xdr:col>
      <xdr:colOff>638175</xdr:colOff>
      <xdr:row>98</xdr:row>
      <xdr:rowOff>34713</xdr:rowOff>
    </xdr:to>
    <xdr:cxnSp macro="">
      <xdr:nvCxnSpPr>
        <xdr:cNvPr id="240" name="直線コネクタ 239"/>
        <xdr:cNvCxnSpPr/>
      </xdr:nvCxnSpPr>
      <xdr:spPr>
        <a:xfrm>
          <a:off x="1130300" y="16831143"/>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145163</xdr:rowOff>
    </xdr:from>
    <xdr:to>
      <xdr:col>6</xdr:col>
      <xdr:colOff>561975</xdr:colOff>
      <xdr:row>98</xdr:row>
      <xdr:rowOff>75313</xdr:rowOff>
    </xdr:to>
    <xdr:sp macro="" textlink="">
      <xdr:nvSpPr>
        <xdr:cNvPr id="250" name="円/楕円 249"/>
        <xdr:cNvSpPr/>
      </xdr:nvSpPr>
      <xdr:spPr>
        <a:xfrm>
          <a:off x="4584700" y="167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60090</xdr:rowOff>
    </xdr:from>
    <xdr:ext cx="534377" cy="259045"/>
    <xdr:sp macro="" textlink="">
      <xdr:nvSpPr>
        <xdr:cNvPr id="251" name="衛生費該当値テキスト"/>
        <xdr:cNvSpPr txBox="1"/>
      </xdr:nvSpPr>
      <xdr:spPr>
        <a:xfrm>
          <a:off x="4686300" y="1669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25,194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148372</xdr:rowOff>
    </xdr:from>
    <xdr:to>
      <xdr:col>5</xdr:col>
      <xdr:colOff>409575</xdr:colOff>
      <xdr:row>98</xdr:row>
      <xdr:rowOff>78522</xdr:rowOff>
    </xdr:to>
    <xdr:sp macro="" textlink="">
      <xdr:nvSpPr>
        <xdr:cNvPr id="252" name="円/楕円 251"/>
        <xdr:cNvSpPr/>
      </xdr:nvSpPr>
      <xdr:spPr>
        <a:xfrm>
          <a:off x="3746500" y="167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69649</xdr:rowOff>
    </xdr:from>
    <xdr:ext cx="534377" cy="259045"/>
    <xdr:sp macro="" textlink="">
      <xdr:nvSpPr>
        <xdr:cNvPr id="253" name="テキスト ボックス 252"/>
        <xdr:cNvSpPr txBox="1"/>
      </xdr:nvSpPr>
      <xdr:spPr>
        <a:xfrm>
          <a:off x="3530111" y="168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143531</xdr:rowOff>
    </xdr:from>
    <xdr:to>
      <xdr:col>4</xdr:col>
      <xdr:colOff>206375</xdr:colOff>
      <xdr:row>98</xdr:row>
      <xdr:rowOff>73681</xdr:rowOff>
    </xdr:to>
    <xdr:sp macro="" textlink="">
      <xdr:nvSpPr>
        <xdr:cNvPr id="254" name="円/楕円 253"/>
        <xdr:cNvSpPr/>
      </xdr:nvSpPr>
      <xdr:spPr>
        <a:xfrm>
          <a:off x="2857500" y="167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64808</xdr:rowOff>
    </xdr:from>
    <xdr:ext cx="534377" cy="259045"/>
    <xdr:sp macro="" textlink="">
      <xdr:nvSpPr>
        <xdr:cNvPr id="255" name="テキスト ボックス 254"/>
        <xdr:cNvSpPr txBox="1"/>
      </xdr:nvSpPr>
      <xdr:spPr>
        <a:xfrm>
          <a:off x="2641111" y="168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155363</xdr:rowOff>
    </xdr:from>
    <xdr:to>
      <xdr:col>3</xdr:col>
      <xdr:colOff>3175</xdr:colOff>
      <xdr:row>98</xdr:row>
      <xdr:rowOff>85513</xdr:rowOff>
    </xdr:to>
    <xdr:sp macro="" textlink="">
      <xdr:nvSpPr>
        <xdr:cNvPr id="256" name="円/楕円 255"/>
        <xdr:cNvSpPr/>
      </xdr:nvSpPr>
      <xdr:spPr>
        <a:xfrm>
          <a:off x="1968500" y="167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76640</xdr:rowOff>
    </xdr:from>
    <xdr:ext cx="534377" cy="259045"/>
    <xdr:sp macro="" textlink="">
      <xdr:nvSpPr>
        <xdr:cNvPr id="257" name="テキスト ボックス 256"/>
        <xdr:cNvSpPr txBox="1"/>
      </xdr:nvSpPr>
      <xdr:spPr>
        <a:xfrm>
          <a:off x="1752111" y="168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149693</xdr:rowOff>
    </xdr:from>
    <xdr:to>
      <xdr:col>1</xdr:col>
      <xdr:colOff>485775</xdr:colOff>
      <xdr:row>98</xdr:row>
      <xdr:rowOff>79843</xdr:rowOff>
    </xdr:to>
    <xdr:sp macro="" textlink="">
      <xdr:nvSpPr>
        <xdr:cNvPr id="258" name="円/楕円 257"/>
        <xdr:cNvSpPr/>
      </xdr:nvSpPr>
      <xdr:spPr>
        <a:xfrm>
          <a:off x="1079500" y="167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70970</xdr:rowOff>
    </xdr:from>
    <xdr:ext cx="534377" cy="259045"/>
    <xdr:sp macro="" textlink="">
      <xdr:nvSpPr>
        <xdr:cNvPr id="259" name="テキスト ボックス 258"/>
        <xdr:cNvSpPr txBox="1"/>
      </xdr:nvSpPr>
      <xdr:spPr>
        <a:xfrm>
          <a:off x="863111" y="1687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139471</xdr:rowOff>
    </xdr:from>
    <xdr:to>
      <xdr:col>14</xdr:col>
      <xdr:colOff>28575</xdr:colOff>
      <xdr:row>38</xdr:row>
      <xdr:rowOff>139700</xdr:rowOff>
    </xdr:to>
    <xdr:cxnSp macro="">
      <xdr:nvCxnSpPr>
        <xdr:cNvPr id="289" name="直線コネクタ 288"/>
        <xdr:cNvCxnSpPr/>
      </xdr:nvCxnSpPr>
      <xdr:spPr>
        <a:xfrm>
          <a:off x="8750300" y="6654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118349</xdr:rowOff>
    </xdr:from>
    <xdr:to>
      <xdr:col>12</xdr:col>
      <xdr:colOff>511175</xdr:colOff>
      <xdr:row>38</xdr:row>
      <xdr:rowOff>139471</xdr:rowOff>
    </xdr:to>
    <xdr:cxnSp macro="">
      <xdr:nvCxnSpPr>
        <xdr:cNvPr id="292" name="直線コネクタ 291"/>
        <xdr:cNvCxnSpPr/>
      </xdr:nvCxnSpPr>
      <xdr:spPr>
        <a:xfrm>
          <a:off x="7861300" y="6633449"/>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23845</xdr:rowOff>
    </xdr:from>
    <xdr:to>
      <xdr:col>11</xdr:col>
      <xdr:colOff>307975</xdr:colOff>
      <xdr:row>38</xdr:row>
      <xdr:rowOff>118349</xdr:rowOff>
    </xdr:to>
    <xdr:cxnSp macro="">
      <xdr:nvCxnSpPr>
        <xdr:cNvPr id="295" name="直線コネクタ 294"/>
        <xdr:cNvCxnSpPr/>
      </xdr:nvCxnSpPr>
      <xdr:spPr>
        <a:xfrm>
          <a:off x="6972300" y="6367495"/>
          <a:ext cx="889000" cy="26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88671</xdr:rowOff>
    </xdr:from>
    <xdr:to>
      <xdr:col>12</xdr:col>
      <xdr:colOff>561975</xdr:colOff>
      <xdr:row>39</xdr:row>
      <xdr:rowOff>18821</xdr:rowOff>
    </xdr:to>
    <xdr:sp macro="" textlink="">
      <xdr:nvSpPr>
        <xdr:cNvPr id="309" name="円/楕円 308"/>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9948</xdr:rowOff>
    </xdr:from>
    <xdr:ext cx="249299" cy="259045"/>
    <xdr:sp macro="" textlink="">
      <xdr:nvSpPr>
        <xdr:cNvPr id="310" name="テキスト ボックス 309"/>
        <xdr:cNvSpPr txBox="1"/>
      </xdr:nvSpPr>
      <xdr:spPr>
        <a:xfrm>
          <a:off x="8625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67549</xdr:rowOff>
    </xdr:from>
    <xdr:to>
      <xdr:col>11</xdr:col>
      <xdr:colOff>358775</xdr:colOff>
      <xdr:row>38</xdr:row>
      <xdr:rowOff>169149</xdr:rowOff>
    </xdr:to>
    <xdr:sp macro="" textlink="">
      <xdr:nvSpPr>
        <xdr:cNvPr id="311" name="円/楕円 310"/>
        <xdr:cNvSpPr/>
      </xdr:nvSpPr>
      <xdr:spPr>
        <a:xfrm>
          <a:off x="7810500" y="658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160276</xdr:rowOff>
    </xdr:from>
    <xdr:ext cx="378565" cy="259045"/>
    <xdr:sp macro="" textlink="">
      <xdr:nvSpPr>
        <xdr:cNvPr id="312" name="テキスト ボックス 311"/>
        <xdr:cNvSpPr txBox="1"/>
      </xdr:nvSpPr>
      <xdr:spPr>
        <a:xfrm>
          <a:off x="7672017" y="667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144495</xdr:rowOff>
    </xdr:from>
    <xdr:to>
      <xdr:col>10</xdr:col>
      <xdr:colOff>155575</xdr:colOff>
      <xdr:row>37</xdr:row>
      <xdr:rowOff>74645</xdr:rowOff>
    </xdr:to>
    <xdr:sp macro="" textlink="">
      <xdr:nvSpPr>
        <xdr:cNvPr id="313" name="円/楕円 312"/>
        <xdr:cNvSpPr/>
      </xdr:nvSpPr>
      <xdr:spPr>
        <a:xfrm>
          <a:off x="6921500" y="631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91172</xdr:rowOff>
    </xdr:from>
    <xdr:ext cx="469744" cy="259045"/>
    <xdr:sp macro="" textlink="">
      <xdr:nvSpPr>
        <xdr:cNvPr id="314" name="テキスト ボックス 313"/>
        <xdr:cNvSpPr txBox="1"/>
      </xdr:nvSpPr>
      <xdr:spPr>
        <a:xfrm>
          <a:off x="6737427" y="60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36662</xdr:rowOff>
    </xdr:from>
    <xdr:to>
      <xdr:col>15</xdr:col>
      <xdr:colOff>180975</xdr:colOff>
      <xdr:row>58</xdr:row>
      <xdr:rowOff>60365</xdr:rowOff>
    </xdr:to>
    <xdr:cxnSp macro="">
      <xdr:nvCxnSpPr>
        <xdr:cNvPr id="343" name="直線コネクタ 342"/>
        <xdr:cNvCxnSpPr/>
      </xdr:nvCxnSpPr>
      <xdr:spPr>
        <a:xfrm>
          <a:off x="9639300" y="9980762"/>
          <a:ext cx="838200" cy="2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143521</xdr:rowOff>
    </xdr:from>
    <xdr:to>
      <xdr:col>14</xdr:col>
      <xdr:colOff>28575</xdr:colOff>
      <xdr:row>58</xdr:row>
      <xdr:rowOff>36662</xdr:rowOff>
    </xdr:to>
    <xdr:cxnSp macro="">
      <xdr:nvCxnSpPr>
        <xdr:cNvPr id="346" name="直線コネクタ 345"/>
        <xdr:cNvCxnSpPr/>
      </xdr:nvCxnSpPr>
      <xdr:spPr>
        <a:xfrm>
          <a:off x="8750300" y="9744721"/>
          <a:ext cx="889000" cy="23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143521</xdr:rowOff>
    </xdr:from>
    <xdr:to>
      <xdr:col>12</xdr:col>
      <xdr:colOff>511175</xdr:colOff>
      <xdr:row>57</xdr:row>
      <xdr:rowOff>150212</xdr:rowOff>
    </xdr:to>
    <xdr:cxnSp macro="">
      <xdr:nvCxnSpPr>
        <xdr:cNvPr id="349" name="直線コネクタ 348"/>
        <xdr:cNvCxnSpPr/>
      </xdr:nvCxnSpPr>
      <xdr:spPr>
        <a:xfrm flipV="1">
          <a:off x="7861300" y="9744721"/>
          <a:ext cx="889000" cy="17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150212</xdr:rowOff>
    </xdr:from>
    <xdr:to>
      <xdr:col>11</xdr:col>
      <xdr:colOff>307975</xdr:colOff>
      <xdr:row>57</xdr:row>
      <xdr:rowOff>164774</xdr:rowOff>
    </xdr:to>
    <xdr:cxnSp macro="">
      <xdr:nvCxnSpPr>
        <xdr:cNvPr id="352" name="直線コネクタ 351"/>
        <xdr:cNvCxnSpPr/>
      </xdr:nvCxnSpPr>
      <xdr:spPr>
        <a:xfrm flipV="1">
          <a:off x="6972300" y="9922862"/>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9565</xdr:rowOff>
    </xdr:from>
    <xdr:to>
      <xdr:col>15</xdr:col>
      <xdr:colOff>231775</xdr:colOff>
      <xdr:row>58</xdr:row>
      <xdr:rowOff>111165</xdr:rowOff>
    </xdr:to>
    <xdr:sp macro="" textlink="">
      <xdr:nvSpPr>
        <xdr:cNvPr id="362" name="円/楕円 361"/>
        <xdr:cNvSpPr/>
      </xdr:nvSpPr>
      <xdr:spPr>
        <a:xfrm>
          <a:off x="10426700" y="99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95942</xdr:rowOff>
    </xdr:from>
    <xdr:ext cx="534377" cy="259045"/>
    <xdr:sp macro="" textlink="">
      <xdr:nvSpPr>
        <xdr:cNvPr id="363" name="農林水産業費該当値テキスト"/>
        <xdr:cNvSpPr txBox="1"/>
      </xdr:nvSpPr>
      <xdr:spPr>
        <a:xfrm>
          <a:off x="10528300" y="986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157312</xdr:rowOff>
    </xdr:from>
    <xdr:to>
      <xdr:col>14</xdr:col>
      <xdr:colOff>79375</xdr:colOff>
      <xdr:row>58</xdr:row>
      <xdr:rowOff>87462</xdr:rowOff>
    </xdr:to>
    <xdr:sp macro="" textlink="">
      <xdr:nvSpPr>
        <xdr:cNvPr id="364" name="円/楕円 363"/>
        <xdr:cNvSpPr/>
      </xdr:nvSpPr>
      <xdr:spPr>
        <a:xfrm>
          <a:off x="9588500" y="99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78589</xdr:rowOff>
    </xdr:from>
    <xdr:ext cx="534377" cy="259045"/>
    <xdr:sp macro="" textlink="">
      <xdr:nvSpPr>
        <xdr:cNvPr id="365" name="テキスト ボックス 364"/>
        <xdr:cNvSpPr txBox="1"/>
      </xdr:nvSpPr>
      <xdr:spPr>
        <a:xfrm>
          <a:off x="9372111" y="1002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92721</xdr:rowOff>
    </xdr:from>
    <xdr:to>
      <xdr:col>12</xdr:col>
      <xdr:colOff>561975</xdr:colOff>
      <xdr:row>57</xdr:row>
      <xdr:rowOff>22871</xdr:rowOff>
    </xdr:to>
    <xdr:sp macro="" textlink="">
      <xdr:nvSpPr>
        <xdr:cNvPr id="366" name="円/楕円 365"/>
        <xdr:cNvSpPr/>
      </xdr:nvSpPr>
      <xdr:spPr>
        <a:xfrm>
          <a:off x="8699500" y="96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39398</xdr:rowOff>
    </xdr:from>
    <xdr:ext cx="599010" cy="259045"/>
    <xdr:sp macro="" textlink="">
      <xdr:nvSpPr>
        <xdr:cNvPr id="367" name="テキスト ボックス 366"/>
        <xdr:cNvSpPr txBox="1"/>
      </xdr:nvSpPr>
      <xdr:spPr>
        <a:xfrm>
          <a:off x="8450794" y="946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99412</xdr:rowOff>
    </xdr:from>
    <xdr:to>
      <xdr:col>11</xdr:col>
      <xdr:colOff>358775</xdr:colOff>
      <xdr:row>58</xdr:row>
      <xdr:rowOff>29562</xdr:rowOff>
    </xdr:to>
    <xdr:sp macro="" textlink="">
      <xdr:nvSpPr>
        <xdr:cNvPr id="368" name="円/楕円 367"/>
        <xdr:cNvSpPr/>
      </xdr:nvSpPr>
      <xdr:spPr>
        <a:xfrm>
          <a:off x="7810500" y="98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20689</xdr:rowOff>
    </xdr:from>
    <xdr:ext cx="534377" cy="259045"/>
    <xdr:sp macro="" textlink="">
      <xdr:nvSpPr>
        <xdr:cNvPr id="369" name="テキスト ボックス 368"/>
        <xdr:cNvSpPr txBox="1"/>
      </xdr:nvSpPr>
      <xdr:spPr>
        <a:xfrm>
          <a:off x="7594111" y="996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113974</xdr:rowOff>
    </xdr:from>
    <xdr:to>
      <xdr:col>10</xdr:col>
      <xdr:colOff>155575</xdr:colOff>
      <xdr:row>58</xdr:row>
      <xdr:rowOff>44124</xdr:rowOff>
    </xdr:to>
    <xdr:sp macro="" textlink="">
      <xdr:nvSpPr>
        <xdr:cNvPr id="370" name="円/楕円 369"/>
        <xdr:cNvSpPr/>
      </xdr:nvSpPr>
      <xdr:spPr>
        <a:xfrm>
          <a:off x="6921500" y="988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35251</xdr:rowOff>
    </xdr:from>
    <xdr:ext cx="534377" cy="259045"/>
    <xdr:sp macro="" textlink="">
      <xdr:nvSpPr>
        <xdr:cNvPr id="371" name="テキスト ボックス 370"/>
        <xdr:cNvSpPr txBox="1"/>
      </xdr:nvSpPr>
      <xdr:spPr>
        <a:xfrm>
          <a:off x="6705111" y="997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34176</xdr:rowOff>
    </xdr:from>
    <xdr:to>
      <xdr:col>15</xdr:col>
      <xdr:colOff>180975</xdr:colOff>
      <xdr:row>76</xdr:row>
      <xdr:rowOff>63488</xdr:rowOff>
    </xdr:to>
    <xdr:cxnSp macro="">
      <xdr:nvCxnSpPr>
        <xdr:cNvPr id="400" name="直線コネクタ 399"/>
        <xdr:cNvCxnSpPr/>
      </xdr:nvCxnSpPr>
      <xdr:spPr>
        <a:xfrm flipV="1">
          <a:off x="9639300" y="13064376"/>
          <a:ext cx="8382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63488</xdr:rowOff>
    </xdr:from>
    <xdr:to>
      <xdr:col>14</xdr:col>
      <xdr:colOff>28575</xdr:colOff>
      <xdr:row>76</xdr:row>
      <xdr:rowOff>111595</xdr:rowOff>
    </xdr:to>
    <xdr:cxnSp macro="">
      <xdr:nvCxnSpPr>
        <xdr:cNvPr id="403" name="直線コネクタ 402"/>
        <xdr:cNvCxnSpPr/>
      </xdr:nvCxnSpPr>
      <xdr:spPr>
        <a:xfrm flipV="1">
          <a:off x="8750300" y="13093688"/>
          <a:ext cx="889000" cy="4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59170</xdr:rowOff>
    </xdr:from>
    <xdr:to>
      <xdr:col>12</xdr:col>
      <xdr:colOff>511175</xdr:colOff>
      <xdr:row>76</xdr:row>
      <xdr:rowOff>111595</xdr:rowOff>
    </xdr:to>
    <xdr:cxnSp macro="">
      <xdr:nvCxnSpPr>
        <xdr:cNvPr id="406" name="直線コネクタ 405"/>
        <xdr:cNvCxnSpPr/>
      </xdr:nvCxnSpPr>
      <xdr:spPr>
        <a:xfrm>
          <a:off x="7861300" y="13089370"/>
          <a:ext cx="88900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91034</xdr:rowOff>
    </xdr:from>
    <xdr:to>
      <xdr:col>11</xdr:col>
      <xdr:colOff>307975</xdr:colOff>
      <xdr:row>76</xdr:row>
      <xdr:rowOff>59170</xdr:rowOff>
    </xdr:to>
    <xdr:cxnSp macro="">
      <xdr:nvCxnSpPr>
        <xdr:cNvPr id="409" name="直線コネクタ 408"/>
        <xdr:cNvCxnSpPr/>
      </xdr:nvCxnSpPr>
      <xdr:spPr>
        <a:xfrm>
          <a:off x="6972300" y="12778334"/>
          <a:ext cx="889000" cy="3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154826</xdr:rowOff>
    </xdr:from>
    <xdr:to>
      <xdr:col>15</xdr:col>
      <xdr:colOff>231775</xdr:colOff>
      <xdr:row>76</xdr:row>
      <xdr:rowOff>84976</xdr:rowOff>
    </xdr:to>
    <xdr:sp macro="" textlink="">
      <xdr:nvSpPr>
        <xdr:cNvPr id="419" name="円/楕円 418"/>
        <xdr:cNvSpPr/>
      </xdr:nvSpPr>
      <xdr:spPr>
        <a:xfrm>
          <a:off x="10426700" y="130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6252</xdr:rowOff>
    </xdr:from>
    <xdr:ext cx="534377" cy="259045"/>
    <xdr:sp macro="" textlink="">
      <xdr:nvSpPr>
        <xdr:cNvPr id="420" name="商工費該当値テキスト"/>
        <xdr:cNvSpPr txBox="1"/>
      </xdr:nvSpPr>
      <xdr:spPr>
        <a:xfrm>
          <a:off x="10528300" y="1286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41,309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12688</xdr:rowOff>
    </xdr:from>
    <xdr:to>
      <xdr:col>14</xdr:col>
      <xdr:colOff>79375</xdr:colOff>
      <xdr:row>76</xdr:row>
      <xdr:rowOff>114288</xdr:rowOff>
    </xdr:to>
    <xdr:sp macro="" textlink="">
      <xdr:nvSpPr>
        <xdr:cNvPr id="421" name="円/楕円 420"/>
        <xdr:cNvSpPr/>
      </xdr:nvSpPr>
      <xdr:spPr>
        <a:xfrm>
          <a:off x="9588500" y="130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130815</xdr:rowOff>
    </xdr:from>
    <xdr:ext cx="534377" cy="259045"/>
    <xdr:sp macro="" textlink="">
      <xdr:nvSpPr>
        <xdr:cNvPr id="422" name="テキスト ボックス 421"/>
        <xdr:cNvSpPr txBox="1"/>
      </xdr:nvSpPr>
      <xdr:spPr>
        <a:xfrm>
          <a:off x="9372111" y="128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60795</xdr:rowOff>
    </xdr:from>
    <xdr:to>
      <xdr:col>12</xdr:col>
      <xdr:colOff>561975</xdr:colOff>
      <xdr:row>76</xdr:row>
      <xdr:rowOff>162395</xdr:rowOff>
    </xdr:to>
    <xdr:sp macro="" textlink="">
      <xdr:nvSpPr>
        <xdr:cNvPr id="423" name="円/楕円 422"/>
        <xdr:cNvSpPr/>
      </xdr:nvSpPr>
      <xdr:spPr>
        <a:xfrm>
          <a:off x="8699500" y="130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7472</xdr:rowOff>
    </xdr:from>
    <xdr:ext cx="534377" cy="259045"/>
    <xdr:sp macro="" textlink="">
      <xdr:nvSpPr>
        <xdr:cNvPr id="424" name="テキスト ボックス 423"/>
        <xdr:cNvSpPr txBox="1"/>
      </xdr:nvSpPr>
      <xdr:spPr>
        <a:xfrm>
          <a:off x="8483111" y="1286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8370</xdr:rowOff>
    </xdr:from>
    <xdr:to>
      <xdr:col>11</xdr:col>
      <xdr:colOff>358775</xdr:colOff>
      <xdr:row>76</xdr:row>
      <xdr:rowOff>109970</xdr:rowOff>
    </xdr:to>
    <xdr:sp macro="" textlink="">
      <xdr:nvSpPr>
        <xdr:cNvPr id="425" name="円/楕円 424"/>
        <xdr:cNvSpPr/>
      </xdr:nvSpPr>
      <xdr:spPr>
        <a:xfrm>
          <a:off x="7810500" y="130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126496</xdr:rowOff>
    </xdr:from>
    <xdr:ext cx="534377" cy="259045"/>
    <xdr:sp macro="" textlink="">
      <xdr:nvSpPr>
        <xdr:cNvPr id="426" name="テキスト ボックス 425"/>
        <xdr:cNvSpPr txBox="1"/>
      </xdr:nvSpPr>
      <xdr:spPr>
        <a:xfrm>
          <a:off x="7594111" y="128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40234</xdr:rowOff>
    </xdr:from>
    <xdr:to>
      <xdr:col>10</xdr:col>
      <xdr:colOff>155575</xdr:colOff>
      <xdr:row>74</xdr:row>
      <xdr:rowOff>141834</xdr:rowOff>
    </xdr:to>
    <xdr:sp macro="" textlink="">
      <xdr:nvSpPr>
        <xdr:cNvPr id="427" name="円/楕円 426"/>
        <xdr:cNvSpPr/>
      </xdr:nvSpPr>
      <xdr:spPr>
        <a:xfrm>
          <a:off x="6921500" y="127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158361</xdr:rowOff>
    </xdr:from>
    <xdr:ext cx="534377" cy="259045"/>
    <xdr:sp macro="" textlink="">
      <xdr:nvSpPr>
        <xdr:cNvPr id="428" name="テキスト ボックス 427"/>
        <xdr:cNvSpPr txBox="1"/>
      </xdr:nvSpPr>
      <xdr:spPr>
        <a:xfrm>
          <a:off x="6705111" y="1250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106545</xdr:rowOff>
    </xdr:from>
    <xdr:to>
      <xdr:col>15</xdr:col>
      <xdr:colOff>180975</xdr:colOff>
      <xdr:row>97</xdr:row>
      <xdr:rowOff>62654</xdr:rowOff>
    </xdr:to>
    <xdr:cxnSp macro="">
      <xdr:nvCxnSpPr>
        <xdr:cNvPr id="457" name="直線コネクタ 456"/>
        <xdr:cNvCxnSpPr/>
      </xdr:nvCxnSpPr>
      <xdr:spPr>
        <a:xfrm flipV="1">
          <a:off x="9639300" y="16565745"/>
          <a:ext cx="8382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36762</xdr:rowOff>
    </xdr:from>
    <xdr:to>
      <xdr:col>14</xdr:col>
      <xdr:colOff>28575</xdr:colOff>
      <xdr:row>97</xdr:row>
      <xdr:rowOff>62654</xdr:rowOff>
    </xdr:to>
    <xdr:cxnSp macro="">
      <xdr:nvCxnSpPr>
        <xdr:cNvPr id="460" name="直線コネクタ 459"/>
        <xdr:cNvCxnSpPr/>
      </xdr:nvCxnSpPr>
      <xdr:spPr>
        <a:xfrm>
          <a:off x="8750300" y="15981612"/>
          <a:ext cx="889000" cy="7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36762</xdr:rowOff>
    </xdr:from>
    <xdr:to>
      <xdr:col>12</xdr:col>
      <xdr:colOff>511175</xdr:colOff>
      <xdr:row>96</xdr:row>
      <xdr:rowOff>134663</xdr:rowOff>
    </xdr:to>
    <xdr:cxnSp macro="">
      <xdr:nvCxnSpPr>
        <xdr:cNvPr id="463" name="直線コネクタ 462"/>
        <xdr:cNvCxnSpPr/>
      </xdr:nvCxnSpPr>
      <xdr:spPr>
        <a:xfrm flipV="1">
          <a:off x="7861300" y="15981612"/>
          <a:ext cx="889000" cy="61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169326</xdr:rowOff>
    </xdr:from>
    <xdr:to>
      <xdr:col>11</xdr:col>
      <xdr:colOff>307975</xdr:colOff>
      <xdr:row>96</xdr:row>
      <xdr:rowOff>134663</xdr:rowOff>
    </xdr:to>
    <xdr:cxnSp macro="">
      <xdr:nvCxnSpPr>
        <xdr:cNvPr id="466" name="直線コネクタ 465"/>
        <xdr:cNvCxnSpPr/>
      </xdr:nvCxnSpPr>
      <xdr:spPr>
        <a:xfrm>
          <a:off x="6972300" y="16457076"/>
          <a:ext cx="889000" cy="13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55745</xdr:rowOff>
    </xdr:from>
    <xdr:to>
      <xdr:col>15</xdr:col>
      <xdr:colOff>231775</xdr:colOff>
      <xdr:row>96</xdr:row>
      <xdr:rowOff>157345</xdr:rowOff>
    </xdr:to>
    <xdr:sp macro="" textlink="">
      <xdr:nvSpPr>
        <xdr:cNvPr id="476" name="円/楕円 475"/>
        <xdr:cNvSpPr/>
      </xdr:nvSpPr>
      <xdr:spPr>
        <a:xfrm>
          <a:off x="10426700" y="1651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34172</xdr:rowOff>
    </xdr:from>
    <xdr:ext cx="534377" cy="259045"/>
    <xdr:sp macro="" textlink="">
      <xdr:nvSpPr>
        <xdr:cNvPr id="477" name="土木費該当値テキスト"/>
        <xdr:cNvSpPr txBox="1"/>
      </xdr:nvSpPr>
      <xdr:spPr>
        <a:xfrm>
          <a:off x="10528300" y="1649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59,351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11854</xdr:rowOff>
    </xdr:from>
    <xdr:to>
      <xdr:col>14</xdr:col>
      <xdr:colOff>79375</xdr:colOff>
      <xdr:row>97</xdr:row>
      <xdr:rowOff>113454</xdr:rowOff>
    </xdr:to>
    <xdr:sp macro="" textlink="">
      <xdr:nvSpPr>
        <xdr:cNvPr id="478" name="円/楕円 477"/>
        <xdr:cNvSpPr/>
      </xdr:nvSpPr>
      <xdr:spPr>
        <a:xfrm>
          <a:off x="9588500" y="1664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104581</xdr:rowOff>
    </xdr:from>
    <xdr:ext cx="534377" cy="259045"/>
    <xdr:sp macro="" textlink="">
      <xdr:nvSpPr>
        <xdr:cNvPr id="479" name="テキスト ボックス 478"/>
        <xdr:cNvSpPr txBox="1"/>
      </xdr:nvSpPr>
      <xdr:spPr>
        <a:xfrm>
          <a:off x="9372111" y="1673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42,611</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157412</xdr:rowOff>
    </xdr:from>
    <xdr:to>
      <xdr:col>12</xdr:col>
      <xdr:colOff>561975</xdr:colOff>
      <xdr:row>93</xdr:row>
      <xdr:rowOff>87562</xdr:rowOff>
    </xdr:to>
    <xdr:sp macro="" textlink="">
      <xdr:nvSpPr>
        <xdr:cNvPr id="480" name="円/楕円 479"/>
        <xdr:cNvSpPr/>
      </xdr:nvSpPr>
      <xdr:spPr>
        <a:xfrm>
          <a:off x="8699500" y="159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104089</xdr:rowOff>
    </xdr:from>
    <xdr:ext cx="599010" cy="259045"/>
    <xdr:sp macro="" textlink="">
      <xdr:nvSpPr>
        <xdr:cNvPr id="481" name="テキスト ボックス 480"/>
        <xdr:cNvSpPr txBox="1"/>
      </xdr:nvSpPr>
      <xdr:spPr>
        <a:xfrm>
          <a:off x="8450794" y="1570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136,009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83863</xdr:rowOff>
    </xdr:from>
    <xdr:to>
      <xdr:col>11</xdr:col>
      <xdr:colOff>358775</xdr:colOff>
      <xdr:row>97</xdr:row>
      <xdr:rowOff>14013</xdr:rowOff>
    </xdr:to>
    <xdr:sp macro="" textlink="">
      <xdr:nvSpPr>
        <xdr:cNvPr id="482" name="円/楕円 481"/>
        <xdr:cNvSpPr/>
      </xdr:nvSpPr>
      <xdr:spPr>
        <a:xfrm>
          <a:off x="7810500" y="165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5140</xdr:rowOff>
    </xdr:from>
    <xdr:ext cx="534377" cy="259045"/>
    <xdr:sp macro="" textlink="">
      <xdr:nvSpPr>
        <xdr:cNvPr id="483" name="テキスト ボックス 482"/>
        <xdr:cNvSpPr txBox="1"/>
      </xdr:nvSpPr>
      <xdr:spPr>
        <a:xfrm>
          <a:off x="7594111" y="166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118526</xdr:rowOff>
    </xdr:from>
    <xdr:to>
      <xdr:col>10</xdr:col>
      <xdr:colOff>155575</xdr:colOff>
      <xdr:row>96</xdr:row>
      <xdr:rowOff>48676</xdr:rowOff>
    </xdr:to>
    <xdr:sp macro="" textlink="">
      <xdr:nvSpPr>
        <xdr:cNvPr id="484" name="円/楕円 483"/>
        <xdr:cNvSpPr/>
      </xdr:nvSpPr>
      <xdr:spPr>
        <a:xfrm>
          <a:off x="6921500" y="1640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39803</xdr:rowOff>
    </xdr:from>
    <xdr:ext cx="534377" cy="259045"/>
    <xdr:sp macro="" textlink="">
      <xdr:nvSpPr>
        <xdr:cNvPr id="485" name="テキスト ボックス 484"/>
        <xdr:cNvSpPr txBox="1"/>
      </xdr:nvSpPr>
      <xdr:spPr>
        <a:xfrm>
          <a:off x="6705111" y="1649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46020</xdr:rowOff>
    </xdr:from>
    <xdr:to>
      <xdr:col>23</xdr:col>
      <xdr:colOff>517525</xdr:colOff>
      <xdr:row>38</xdr:row>
      <xdr:rowOff>46851</xdr:rowOff>
    </xdr:to>
    <xdr:cxnSp macro="">
      <xdr:nvCxnSpPr>
        <xdr:cNvPr id="514" name="直線コネクタ 513"/>
        <xdr:cNvCxnSpPr/>
      </xdr:nvCxnSpPr>
      <xdr:spPr>
        <a:xfrm>
          <a:off x="15481300" y="6561120"/>
          <a:ext cx="8382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46020</xdr:rowOff>
    </xdr:from>
    <xdr:to>
      <xdr:col>22</xdr:col>
      <xdr:colOff>365125</xdr:colOff>
      <xdr:row>38</xdr:row>
      <xdr:rowOff>81742</xdr:rowOff>
    </xdr:to>
    <xdr:cxnSp macro="">
      <xdr:nvCxnSpPr>
        <xdr:cNvPr id="517" name="直線コネクタ 516"/>
        <xdr:cNvCxnSpPr/>
      </xdr:nvCxnSpPr>
      <xdr:spPr>
        <a:xfrm flipV="1">
          <a:off x="14592300" y="6561120"/>
          <a:ext cx="889000" cy="3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74366</xdr:rowOff>
    </xdr:from>
    <xdr:to>
      <xdr:col>21</xdr:col>
      <xdr:colOff>161925</xdr:colOff>
      <xdr:row>38</xdr:row>
      <xdr:rowOff>81742</xdr:rowOff>
    </xdr:to>
    <xdr:cxnSp macro="">
      <xdr:nvCxnSpPr>
        <xdr:cNvPr id="520" name="直線コネクタ 519"/>
        <xdr:cNvCxnSpPr/>
      </xdr:nvCxnSpPr>
      <xdr:spPr>
        <a:xfrm>
          <a:off x="13703300" y="6589466"/>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70053</xdr:rowOff>
    </xdr:from>
    <xdr:to>
      <xdr:col>19</xdr:col>
      <xdr:colOff>644525</xdr:colOff>
      <xdr:row>38</xdr:row>
      <xdr:rowOff>74366</xdr:rowOff>
    </xdr:to>
    <xdr:cxnSp macro="">
      <xdr:nvCxnSpPr>
        <xdr:cNvPr id="523" name="直線コネクタ 522"/>
        <xdr:cNvCxnSpPr/>
      </xdr:nvCxnSpPr>
      <xdr:spPr>
        <a:xfrm>
          <a:off x="12814300" y="6585153"/>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167501</xdr:rowOff>
    </xdr:from>
    <xdr:to>
      <xdr:col>23</xdr:col>
      <xdr:colOff>568325</xdr:colOff>
      <xdr:row>38</xdr:row>
      <xdr:rowOff>97651</xdr:rowOff>
    </xdr:to>
    <xdr:sp macro="" textlink="">
      <xdr:nvSpPr>
        <xdr:cNvPr id="533" name="円/楕円 532"/>
        <xdr:cNvSpPr/>
      </xdr:nvSpPr>
      <xdr:spPr>
        <a:xfrm>
          <a:off x="16268700" y="65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82427</xdr:rowOff>
    </xdr:from>
    <xdr:ext cx="534377" cy="259045"/>
    <xdr:sp macro="" textlink="">
      <xdr:nvSpPr>
        <xdr:cNvPr id="534" name="消防費該当値テキスト"/>
        <xdr:cNvSpPr txBox="1"/>
      </xdr:nvSpPr>
      <xdr:spPr>
        <a:xfrm>
          <a:off x="16370300" y="642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166670</xdr:rowOff>
    </xdr:from>
    <xdr:to>
      <xdr:col>22</xdr:col>
      <xdr:colOff>415925</xdr:colOff>
      <xdr:row>38</xdr:row>
      <xdr:rowOff>96820</xdr:rowOff>
    </xdr:to>
    <xdr:sp macro="" textlink="">
      <xdr:nvSpPr>
        <xdr:cNvPr id="535" name="円/楕円 534"/>
        <xdr:cNvSpPr/>
      </xdr:nvSpPr>
      <xdr:spPr>
        <a:xfrm>
          <a:off x="15430500" y="651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87947</xdr:rowOff>
    </xdr:from>
    <xdr:ext cx="534377" cy="259045"/>
    <xdr:sp macro="" textlink="">
      <xdr:nvSpPr>
        <xdr:cNvPr id="536" name="テキスト ボックス 535"/>
        <xdr:cNvSpPr txBox="1"/>
      </xdr:nvSpPr>
      <xdr:spPr>
        <a:xfrm>
          <a:off x="15214111" y="660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30942</xdr:rowOff>
    </xdr:from>
    <xdr:to>
      <xdr:col>21</xdr:col>
      <xdr:colOff>212725</xdr:colOff>
      <xdr:row>38</xdr:row>
      <xdr:rowOff>132542</xdr:rowOff>
    </xdr:to>
    <xdr:sp macro="" textlink="">
      <xdr:nvSpPr>
        <xdr:cNvPr id="537" name="円/楕円 536"/>
        <xdr:cNvSpPr/>
      </xdr:nvSpPr>
      <xdr:spPr>
        <a:xfrm>
          <a:off x="14541500" y="65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123669</xdr:rowOff>
    </xdr:from>
    <xdr:ext cx="534377" cy="259045"/>
    <xdr:sp macro="" textlink="">
      <xdr:nvSpPr>
        <xdr:cNvPr id="538" name="テキスト ボックス 537"/>
        <xdr:cNvSpPr txBox="1"/>
      </xdr:nvSpPr>
      <xdr:spPr>
        <a:xfrm>
          <a:off x="14325111" y="66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23566</xdr:rowOff>
    </xdr:from>
    <xdr:to>
      <xdr:col>20</xdr:col>
      <xdr:colOff>9525</xdr:colOff>
      <xdr:row>38</xdr:row>
      <xdr:rowOff>125166</xdr:rowOff>
    </xdr:to>
    <xdr:sp macro="" textlink="">
      <xdr:nvSpPr>
        <xdr:cNvPr id="539" name="円/楕円 538"/>
        <xdr:cNvSpPr/>
      </xdr:nvSpPr>
      <xdr:spPr>
        <a:xfrm>
          <a:off x="13652500" y="65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116293</xdr:rowOff>
    </xdr:from>
    <xdr:ext cx="534377" cy="259045"/>
    <xdr:sp macro="" textlink="">
      <xdr:nvSpPr>
        <xdr:cNvPr id="540" name="テキスト ボックス 539"/>
        <xdr:cNvSpPr txBox="1"/>
      </xdr:nvSpPr>
      <xdr:spPr>
        <a:xfrm>
          <a:off x="13436111" y="66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19253</xdr:rowOff>
    </xdr:from>
    <xdr:to>
      <xdr:col>18</xdr:col>
      <xdr:colOff>492125</xdr:colOff>
      <xdr:row>38</xdr:row>
      <xdr:rowOff>120853</xdr:rowOff>
    </xdr:to>
    <xdr:sp macro="" textlink="">
      <xdr:nvSpPr>
        <xdr:cNvPr id="541" name="円/楕円 540"/>
        <xdr:cNvSpPr/>
      </xdr:nvSpPr>
      <xdr:spPr>
        <a:xfrm>
          <a:off x="12763500" y="65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111980</xdr:rowOff>
    </xdr:from>
    <xdr:ext cx="534377" cy="259045"/>
    <xdr:sp macro="" textlink="">
      <xdr:nvSpPr>
        <xdr:cNvPr id="542" name="テキスト ボックス 541"/>
        <xdr:cNvSpPr txBox="1"/>
      </xdr:nvSpPr>
      <xdr:spPr>
        <a:xfrm>
          <a:off x="12547111" y="662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18107</xdr:rowOff>
    </xdr:from>
    <xdr:to>
      <xdr:col>23</xdr:col>
      <xdr:colOff>517525</xdr:colOff>
      <xdr:row>57</xdr:row>
      <xdr:rowOff>89527</xdr:rowOff>
    </xdr:to>
    <xdr:cxnSp macro="">
      <xdr:nvCxnSpPr>
        <xdr:cNvPr id="569" name="直線コネクタ 568"/>
        <xdr:cNvCxnSpPr/>
      </xdr:nvCxnSpPr>
      <xdr:spPr>
        <a:xfrm>
          <a:off x="15481300" y="9619307"/>
          <a:ext cx="838200" cy="24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24979</xdr:rowOff>
    </xdr:from>
    <xdr:to>
      <xdr:col>22</xdr:col>
      <xdr:colOff>365125</xdr:colOff>
      <xdr:row>56</xdr:row>
      <xdr:rowOff>18107</xdr:rowOff>
    </xdr:to>
    <xdr:cxnSp macro="">
      <xdr:nvCxnSpPr>
        <xdr:cNvPr id="572" name="直線コネクタ 571"/>
        <xdr:cNvCxnSpPr/>
      </xdr:nvCxnSpPr>
      <xdr:spPr>
        <a:xfrm>
          <a:off x="14592300" y="9454729"/>
          <a:ext cx="889000" cy="16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24979</xdr:rowOff>
    </xdr:from>
    <xdr:to>
      <xdr:col>21</xdr:col>
      <xdr:colOff>161925</xdr:colOff>
      <xdr:row>57</xdr:row>
      <xdr:rowOff>75070</xdr:rowOff>
    </xdr:to>
    <xdr:cxnSp macro="">
      <xdr:nvCxnSpPr>
        <xdr:cNvPr id="575" name="直線コネクタ 574"/>
        <xdr:cNvCxnSpPr/>
      </xdr:nvCxnSpPr>
      <xdr:spPr>
        <a:xfrm flipV="1">
          <a:off x="13703300" y="9454729"/>
          <a:ext cx="889000" cy="3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75070</xdr:rowOff>
    </xdr:from>
    <xdr:to>
      <xdr:col>19</xdr:col>
      <xdr:colOff>644525</xdr:colOff>
      <xdr:row>57</xdr:row>
      <xdr:rowOff>93752</xdr:rowOff>
    </xdr:to>
    <xdr:cxnSp macro="">
      <xdr:nvCxnSpPr>
        <xdr:cNvPr id="578" name="直線コネクタ 577"/>
        <xdr:cNvCxnSpPr/>
      </xdr:nvCxnSpPr>
      <xdr:spPr>
        <a:xfrm flipV="1">
          <a:off x="12814300" y="9847720"/>
          <a:ext cx="889000" cy="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38727</xdr:rowOff>
    </xdr:from>
    <xdr:to>
      <xdr:col>23</xdr:col>
      <xdr:colOff>568325</xdr:colOff>
      <xdr:row>57</xdr:row>
      <xdr:rowOff>140327</xdr:rowOff>
    </xdr:to>
    <xdr:sp macro="" textlink="">
      <xdr:nvSpPr>
        <xdr:cNvPr id="588" name="円/楕円 587"/>
        <xdr:cNvSpPr/>
      </xdr:nvSpPr>
      <xdr:spPr>
        <a:xfrm>
          <a:off x="16268700" y="98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125104</xdr:rowOff>
    </xdr:from>
    <xdr:ext cx="534377" cy="259045"/>
    <xdr:sp macro="" textlink="">
      <xdr:nvSpPr>
        <xdr:cNvPr id="589" name="教育費該当値テキスト"/>
        <xdr:cNvSpPr txBox="1"/>
      </xdr:nvSpPr>
      <xdr:spPr>
        <a:xfrm>
          <a:off x="16370300" y="972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48,474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138757</xdr:rowOff>
    </xdr:from>
    <xdr:to>
      <xdr:col>22</xdr:col>
      <xdr:colOff>415925</xdr:colOff>
      <xdr:row>56</xdr:row>
      <xdr:rowOff>68907</xdr:rowOff>
    </xdr:to>
    <xdr:sp macro="" textlink="">
      <xdr:nvSpPr>
        <xdr:cNvPr id="590" name="円/楕円 589"/>
        <xdr:cNvSpPr/>
      </xdr:nvSpPr>
      <xdr:spPr>
        <a:xfrm>
          <a:off x="15430500" y="95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85434</xdr:rowOff>
    </xdr:from>
    <xdr:ext cx="599010" cy="259045"/>
    <xdr:sp macro="" textlink="">
      <xdr:nvSpPr>
        <xdr:cNvPr id="591" name="テキスト ボックス 590"/>
        <xdr:cNvSpPr txBox="1"/>
      </xdr:nvSpPr>
      <xdr:spPr>
        <a:xfrm>
          <a:off x="15181794" y="934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101,595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145629</xdr:rowOff>
    </xdr:from>
    <xdr:to>
      <xdr:col>21</xdr:col>
      <xdr:colOff>212725</xdr:colOff>
      <xdr:row>55</xdr:row>
      <xdr:rowOff>75779</xdr:rowOff>
    </xdr:to>
    <xdr:sp macro="" textlink="">
      <xdr:nvSpPr>
        <xdr:cNvPr id="592" name="円/楕円 591"/>
        <xdr:cNvSpPr/>
      </xdr:nvSpPr>
      <xdr:spPr>
        <a:xfrm>
          <a:off x="14541500" y="94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92306</xdr:rowOff>
    </xdr:from>
    <xdr:ext cx="599010" cy="259045"/>
    <xdr:sp macro="" textlink="">
      <xdr:nvSpPr>
        <xdr:cNvPr id="593" name="テキスト ボックス 592"/>
        <xdr:cNvSpPr txBox="1"/>
      </xdr:nvSpPr>
      <xdr:spPr>
        <a:xfrm>
          <a:off x="14292794" y="917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24270</xdr:rowOff>
    </xdr:from>
    <xdr:to>
      <xdr:col>20</xdr:col>
      <xdr:colOff>9525</xdr:colOff>
      <xdr:row>57</xdr:row>
      <xdr:rowOff>125870</xdr:rowOff>
    </xdr:to>
    <xdr:sp macro="" textlink="">
      <xdr:nvSpPr>
        <xdr:cNvPr id="594" name="円/楕円 593"/>
        <xdr:cNvSpPr/>
      </xdr:nvSpPr>
      <xdr:spPr>
        <a:xfrm>
          <a:off x="13652500" y="979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116997</xdr:rowOff>
    </xdr:from>
    <xdr:ext cx="534377" cy="259045"/>
    <xdr:sp macro="" textlink="">
      <xdr:nvSpPr>
        <xdr:cNvPr id="595" name="テキスト ボックス 594"/>
        <xdr:cNvSpPr txBox="1"/>
      </xdr:nvSpPr>
      <xdr:spPr>
        <a:xfrm>
          <a:off x="13436111" y="988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42952</xdr:rowOff>
    </xdr:from>
    <xdr:to>
      <xdr:col>18</xdr:col>
      <xdr:colOff>492125</xdr:colOff>
      <xdr:row>57</xdr:row>
      <xdr:rowOff>144552</xdr:rowOff>
    </xdr:to>
    <xdr:sp macro="" textlink="">
      <xdr:nvSpPr>
        <xdr:cNvPr id="596" name="円/楕円 595"/>
        <xdr:cNvSpPr/>
      </xdr:nvSpPr>
      <xdr:spPr>
        <a:xfrm>
          <a:off x="12763500" y="981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135679</xdr:rowOff>
    </xdr:from>
    <xdr:ext cx="534377" cy="259045"/>
    <xdr:sp macro="" textlink="">
      <xdr:nvSpPr>
        <xdr:cNvPr id="597" name="テキスト ボックス 596"/>
        <xdr:cNvSpPr txBox="1"/>
      </xdr:nvSpPr>
      <xdr:spPr>
        <a:xfrm>
          <a:off x="12547111" y="990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128338</xdr:rowOff>
    </xdr:from>
    <xdr:to>
      <xdr:col>23</xdr:col>
      <xdr:colOff>517525</xdr:colOff>
      <xdr:row>78</xdr:row>
      <xdr:rowOff>136330</xdr:rowOff>
    </xdr:to>
    <xdr:cxnSp macro="">
      <xdr:nvCxnSpPr>
        <xdr:cNvPr id="624" name="直線コネクタ 623"/>
        <xdr:cNvCxnSpPr/>
      </xdr:nvCxnSpPr>
      <xdr:spPr>
        <a:xfrm>
          <a:off x="15481300" y="13501438"/>
          <a:ext cx="8382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128338</xdr:rowOff>
    </xdr:from>
    <xdr:to>
      <xdr:col>22</xdr:col>
      <xdr:colOff>365125</xdr:colOff>
      <xdr:row>78</xdr:row>
      <xdr:rowOff>137108</xdr:rowOff>
    </xdr:to>
    <xdr:cxnSp macro="">
      <xdr:nvCxnSpPr>
        <xdr:cNvPr id="627" name="直線コネクタ 626"/>
        <xdr:cNvCxnSpPr/>
      </xdr:nvCxnSpPr>
      <xdr:spPr>
        <a:xfrm flipV="1">
          <a:off x="14592300" y="13501438"/>
          <a:ext cx="8890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130744</xdr:rowOff>
    </xdr:from>
    <xdr:to>
      <xdr:col>21</xdr:col>
      <xdr:colOff>161925</xdr:colOff>
      <xdr:row>78</xdr:row>
      <xdr:rowOff>137108</xdr:rowOff>
    </xdr:to>
    <xdr:cxnSp macro="">
      <xdr:nvCxnSpPr>
        <xdr:cNvPr id="630" name="直線コネクタ 629"/>
        <xdr:cNvCxnSpPr/>
      </xdr:nvCxnSpPr>
      <xdr:spPr>
        <a:xfrm>
          <a:off x="13703300" y="13503844"/>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114988</xdr:rowOff>
    </xdr:from>
    <xdr:to>
      <xdr:col>19</xdr:col>
      <xdr:colOff>644525</xdr:colOff>
      <xdr:row>78</xdr:row>
      <xdr:rowOff>130744</xdr:rowOff>
    </xdr:to>
    <xdr:cxnSp macro="">
      <xdr:nvCxnSpPr>
        <xdr:cNvPr id="633" name="直線コネクタ 632"/>
        <xdr:cNvCxnSpPr/>
      </xdr:nvCxnSpPr>
      <xdr:spPr>
        <a:xfrm>
          <a:off x="12814300" y="13488088"/>
          <a:ext cx="889000" cy="1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85530</xdr:rowOff>
    </xdr:from>
    <xdr:to>
      <xdr:col>23</xdr:col>
      <xdr:colOff>568325</xdr:colOff>
      <xdr:row>79</xdr:row>
      <xdr:rowOff>15680</xdr:rowOff>
    </xdr:to>
    <xdr:sp macro="" textlink="">
      <xdr:nvSpPr>
        <xdr:cNvPr id="643" name="円/楕円 642"/>
        <xdr:cNvSpPr/>
      </xdr:nvSpPr>
      <xdr:spPr>
        <a:xfrm>
          <a:off x="16268700" y="134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378565" cy="259045"/>
    <xdr:sp macro="" textlink="">
      <xdr:nvSpPr>
        <xdr:cNvPr id="644" name="災害復旧費該当値テキスト"/>
        <xdr:cNvSpPr txBox="1"/>
      </xdr:nvSpPr>
      <xdr:spPr>
        <a:xfrm>
          <a:off x="16370300" y="13390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77538</xdr:rowOff>
    </xdr:from>
    <xdr:to>
      <xdr:col>22</xdr:col>
      <xdr:colOff>415925</xdr:colOff>
      <xdr:row>79</xdr:row>
      <xdr:rowOff>7688</xdr:rowOff>
    </xdr:to>
    <xdr:sp macro="" textlink="">
      <xdr:nvSpPr>
        <xdr:cNvPr id="645" name="円/楕円 644"/>
        <xdr:cNvSpPr/>
      </xdr:nvSpPr>
      <xdr:spPr>
        <a:xfrm>
          <a:off x="15430500" y="134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170265</xdr:rowOff>
    </xdr:from>
    <xdr:ext cx="469744" cy="259045"/>
    <xdr:sp macro="" textlink="">
      <xdr:nvSpPr>
        <xdr:cNvPr id="646" name="テキスト ボックス 645"/>
        <xdr:cNvSpPr txBox="1"/>
      </xdr:nvSpPr>
      <xdr:spPr>
        <a:xfrm>
          <a:off x="15246427" y="1354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86308</xdr:rowOff>
    </xdr:from>
    <xdr:to>
      <xdr:col>21</xdr:col>
      <xdr:colOff>212725</xdr:colOff>
      <xdr:row>79</xdr:row>
      <xdr:rowOff>16458</xdr:rowOff>
    </xdr:to>
    <xdr:sp macro="" textlink="">
      <xdr:nvSpPr>
        <xdr:cNvPr id="647" name="円/楕円 646"/>
        <xdr:cNvSpPr/>
      </xdr:nvSpPr>
      <xdr:spPr>
        <a:xfrm>
          <a:off x="14541500" y="134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7585</xdr:rowOff>
    </xdr:from>
    <xdr:ext cx="378565" cy="259045"/>
    <xdr:sp macro="" textlink="">
      <xdr:nvSpPr>
        <xdr:cNvPr id="648" name="テキスト ボックス 647"/>
        <xdr:cNvSpPr txBox="1"/>
      </xdr:nvSpPr>
      <xdr:spPr>
        <a:xfrm>
          <a:off x="14403017" y="1355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79944</xdr:rowOff>
    </xdr:from>
    <xdr:to>
      <xdr:col>20</xdr:col>
      <xdr:colOff>9525</xdr:colOff>
      <xdr:row>79</xdr:row>
      <xdr:rowOff>10094</xdr:rowOff>
    </xdr:to>
    <xdr:sp macro="" textlink="">
      <xdr:nvSpPr>
        <xdr:cNvPr id="649" name="円/楕円 648"/>
        <xdr:cNvSpPr/>
      </xdr:nvSpPr>
      <xdr:spPr>
        <a:xfrm>
          <a:off x="13652500" y="1345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1221</xdr:rowOff>
    </xdr:from>
    <xdr:ext cx="469744" cy="259045"/>
    <xdr:sp macro="" textlink="">
      <xdr:nvSpPr>
        <xdr:cNvPr id="650" name="テキスト ボックス 649"/>
        <xdr:cNvSpPr txBox="1"/>
      </xdr:nvSpPr>
      <xdr:spPr>
        <a:xfrm>
          <a:off x="13468427" y="1354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64188</xdr:rowOff>
    </xdr:from>
    <xdr:to>
      <xdr:col>18</xdr:col>
      <xdr:colOff>492125</xdr:colOff>
      <xdr:row>78</xdr:row>
      <xdr:rowOff>165788</xdr:rowOff>
    </xdr:to>
    <xdr:sp macro="" textlink="">
      <xdr:nvSpPr>
        <xdr:cNvPr id="651" name="円/楕円 650"/>
        <xdr:cNvSpPr/>
      </xdr:nvSpPr>
      <xdr:spPr>
        <a:xfrm>
          <a:off x="12763500" y="134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156915</xdr:rowOff>
    </xdr:from>
    <xdr:ext cx="469744" cy="259045"/>
    <xdr:sp macro="" textlink="">
      <xdr:nvSpPr>
        <xdr:cNvPr id="652" name="テキスト ボックス 651"/>
        <xdr:cNvSpPr txBox="1"/>
      </xdr:nvSpPr>
      <xdr:spPr>
        <a:xfrm>
          <a:off x="12579427" y="1353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103600</xdr:rowOff>
    </xdr:from>
    <xdr:to>
      <xdr:col>23</xdr:col>
      <xdr:colOff>517525</xdr:colOff>
      <xdr:row>96</xdr:row>
      <xdr:rowOff>130990</xdr:rowOff>
    </xdr:to>
    <xdr:cxnSp macro="">
      <xdr:nvCxnSpPr>
        <xdr:cNvPr id="679" name="直線コネクタ 678"/>
        <xdr:cNvCxnSpPr/>
      </xdr:nvCxnSpPr>
      <xdr:spPr>
        <a:xfrm>
          <a:off x="15481300" y="16562800"/>
          <a:ext cx="838200" cy="2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88498</xdr:rowOff>
    </xdr:from>
    <xdr:to>
      <xdr:col>22</xdr:col>
      <xdr:colOff>365125</xdr:colOff>
      <xdr:row>96</xdr:row>
      <xdr:rowOff>103600</xdr:rowOff>
    </xdr:to>
    <xdr:cxnSp macro="">
      <xdr:nvCxnSpPr>
        <xdr:cNvPr id="682" name="直線コネクタ 681"/>
        <xdr:cNvCxnSpPr/>
      </xdr:nvCxnSpPr>
      <xdr:spPr>
        <a:xfrm>
          <a:off x="14592300" y="16547698"/>
          <a:ext cx="889000" cy="1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88498</xdr:rowOff>
    </xdr:from>
    <xdr:to>
      <xdr:col>21</xdr:col>
      <xdr:colOff>161925</xdr:colOff>
      <xdr:row>96</xdr:row>
      <xdr:rowOff>107925</xdr:rowOff>
    </xdr:to>
    <xdr:cxnSp macro="">
      <xdr:nvCxnSpPr>
        <xdr:cNvPr id="685" name="直線コネクタ 684"/>
        <xdr:cNvCxnSpPr/>
      </xdr:nvCxnSpPr>
      <xdr:spPr>
        <a:xfrm flipV="1">
          <a:off x="13703300" y="16547698"/>
          <a:ext cx="889000" cy="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58080</xdr:rowOff>
    </xdr:from>
    <xdr:to>
      <xdr:col>19</xdr:col>
      <xdr:colOff>644525</xdr:colOff>
      <xdr:row>96</xdr:row>
      <xdr:rowOff>107925</xdr:rowOff>
    </xdr:to>
    <xdr:cxnSp macro="">
      <xdr:nvCxnSpPr>
        <xdr:cNvPr id="688" name="直線コネクタ 687"/>
        <xdr:cNvCxnSpPr/>
      </xdr:nvCxnSpPr>
      <xdr:spPr>
        <a:xfrm>
          <a:off x="12814300" y="16517280"/>
          <a:ext cx="889000" cy="4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80190</xdr:rowOff>
    </xdr:from>
    <xdr:to>
      <xdr:col>23</xdr:col>
      <xdr:colOff>568325</xdr:colOff>
      <xdr:row>97</xdr:row>
      <xdr:rowOff>10340</xdr:rowOff>
    </xdr:to>
    <xdr:sp macro="" textlink="">
      <xdr:nvSpPr>
        <xdr:cNvPr id="698" name="円/楕円 697"/>
        <xdr:cNvSpPr/>
      </xdr:nvSpPr>
      <xdr:spPr>
        <a:xfrm>
          <a:off x="16268700" y="165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58617</xdr:rowOff>
    </xdr:from>
    <xdr:ext cx="534377" cy="259045"/>
    <xdr:sp macro="" textlink="">
      <xdr:nvSpPr>
        <xdr:cNvPr id="699" name="公債費該当値テキスト"/>
        <xdr:cNvSpPr txBox="1"/>
      </xdr:nvSpPr>
      <xdr:spPr>
        <a:xfrm>
          <a:off x="16370300" y="1651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52800</xdr:rowOff>
    </xdr:from>
    <xdr:to>
      <xdr:col>22</xdr:col>
      <xdr:colOff>415925</xdr:colOff>
      <xdr:row>96</xdr:row>
      <xdr:rowOff>154400</xdr:rowOff>
    </xdr:to>
    <xdr:sp macro="" textlink="">
      <xdr:nvSpPr>
        <xdr:cNvPr id="700" name="円/楕円 699"/>
        <xdr:cNvSpPr/>
      </xdr:nvSpPr>
      <xdr:spPr>
        <a:xfrm>
          <a:off x="15430500" y="165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145527</xdr:rowOff>
    </xdr:from>
    <xdr:ext cx="534377" cy="259045"/>
    <xdr:sp macro="" textlink="">
      <xdr:nvSpPr>
        <xdr:cNvPr id="701" name="テキスト ボックス 700"/>
        <xdr:cNvSpPr txBox="1"/>
      </xdr:nvSpPr>
      <xdr:spPr>
        <a:xfrm>
          <a:off x="15214111" y="166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37698</xdr:rowOff>
    </xdr:from>
    <xdr:to>
      <xdr:col>21</xdr:col>
      <xdr:colOff>212725</xdr:colOff>
      <xdr:row>96</xdr:row>
      <xdr:rowOff>139298</xdr:rowOff>
    </xdr:to>
    <xdr:sp macro="" textlink="">
      <xdr:nvSpPr>
        <xdr:cNvPr id="702" name="円/楕円 701"/>
        <xdr:cNvSpPr/>
      </xdr:nvSpPr>
      <xdr:spPr>
        <a:xfrm>
          <a:off x="14541500" y="164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130425</xdr:rowOff>
    </xdr:from>
    <xdr:ext cx="534377" cy="259045"/>
    <xdr:sp macro="" textlink="">
      <xdr:nvSpPr>
        <xdr:cNvPr id="703" name="テキスト ボックス 702"/>
        <xdr:cNvSpPr txBox="1"/>
      </xdr:nvSpPr>
      <xdr:spPr>
        <a:xfrm>
          <a:off x="14325111" y="165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57125</xdr:rowOff>
    </xdr:from>
    <xdr:to>
      <xdr:col>20</xdr:col>
      <xdr:colOff>9525</xdr:colOff>
      <xdr:row>96</xdr:row>
      <xdr:rowOff>158725</xdr:rowOff>
    </xdr:to>
    <xdr:sp macro="" textlink="">
      <xdr:nvSpPr>
        <xdr:cNvPr id="704" name="円/楕円 703"/>
        <xdr:cNvSpPr/>
      </xdr:nvSpPr>
      <xdr:spPr>
        <a:xfrm>
          <a:off x="13652500" y="165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149852</xdr:rowOff>
    </xdr:from>
    <xdr:ext cx="534377" cy="259045"/>
    <xdr:sp macro="" textlink="">
      <xdr:nvSpPr>
        <xdr:cNvPr id="705" name="テキスト ボックス 704"/>
        <xdr:cNvSpPr txBox="1"/>
      </xdr:nvSpPr>
      <xdr:spPr>
        <a:xfrm>
          <a:off x="13436111" y="1660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7280</xdr:rowOff>
    </xdr:from>
    <xdr:to>
      <xdr:col>18</xdr:col>
      <xdr:colOff>492125</xdr:colOff>
      <xdr:row>96</xdr:row>
      <xdr:rowOff>108880</xdr:rowOff>
    </xdr:to>
    <xdr:sp macro="" textlink="">
      <xdr:nvSpPr>
        <xdr:cNvPr id="706" name="円/楕円 705"/>
        <xdr:cNvSpPr/>
      </xdr:nvSpPr>
      <xdr:spPr>
        <a:xfrm>
          <a:off x="12763500" y="1646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100007</xdr:rowOff>
    </xdr:from>
    <xdr:ext cx="534377" cy="259045"/>
    <xdr:sp macro="" textlink="">
      <xdr:nvSpPr>
        <xdr:cNvPr id="707" name="テキスト ボックス 706"/>
        <xdr:cNvSpPr txBox="1"/>
      </xdr:nvSpPr>
      <xdr:spPr>
        <a:xfrm>
          <a:off x="12547111" y="1655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a:solidFill>
                <a:srgbClr val="FF0000"/>
              </a:solidFill>
              <a:effectLst/>
              <a:latin typeface="+mn-lt"/>
              <a:ea typeface="+mn-ea"/>
              <a:cs typeface="+mn-cs"/>
            </a:rPr>
            <a:t>総務費に係る経常経費比率が</a:t>
          </a:r>
          <a:r>
            <a:rPr kumimoji="1" lang="ja-JP" altLang="ja-JP" sz="1100">
              <a:solidFill>
                <a:srgbClr val="FF0000"/>
              </a:solidFill>
              <a:effectLst/>
              <a:latin typeface="+mn-lt"/>
              <a:ea typeface="+mn-ea"/>
              <a:cs typeface="+mn-cs"/>
            </a:rPr>
            <a:t>類似団体</a:t>
          </a:r>
          <a:r>
            <a:rPr kumimoji="1" lang="ja-JP" altLang="en-US" sz="1100">
              <a:solidFill>
                <a:srgbClr val="FF0000"/>
              </a:solidFill>
              <a:effectLst/>
              <a:latin typeface="+mn-lt"/>
              <a:ea typeface="+mn-ea"/>
              <a:cs typeface="+mn-cs"/>
            </a:rPr>
            <a:t>を上回っているが、</a:t>
          </a:r>
          <a:r>
            <a:rPr kumimoji="1" lang="ja-JP" altLang="ja-JP" sz="1100">
              <a:solidFill>
                <a:srgbClr val="FF0000"/>
              </a:solidFill>
              <a:effectLst/>
              <a:latin typeface="+mn-lt"/>
              <a:ea typeface="+mn-ea"/>
              <a:cs typeface="+mn-cs"/>
            </a:rPr>
            <a:t>これは、ふるさと納税事業</a:t>
          </a:r>
          <a:r>
            <a:rPr kumimoji="1" lang="ja-JP" altLang="en-US" sz="1100">
              <a:solidFill>
                <a:srgbClr val="FF0000"/>
              </a:solidFill>
              <a:effectLst/>
              <a:latin typeface="+mn-lt"/>
              <a:ea typeface="+mn-ea"/>
              <a:cs typeface="+mn-cs"/>
            </a:rPr>
            <a:t>を総務費にて管理しているものである。</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民生費に係る経常経費比率が類似団体を上回っているが、</a:t>
          </a:r>
          <a:r>
            <a:rPr kumimoji="1" lang="ja-JP" altLang="ja-JP" sz="1100">
              <a:solidFill>
                <a:srgbClr val="FF0000"/>
              </a:solidFill>
              <a:effectLst/>
              <a:latin typeface="+mn-lt"/>
              <a:ea typeface="+mn-ea"/>
              <a:cs typeface="+mn-cs"/>
            </a:rPr>
            <a:t>町独自の福祉施設の管理運営代（ケアハウス・公立保育所保育士臨時賃金）や福祉施策（子どもの医療費や高齢者に対する配食サービス）などによるものである。</a:t>
          </a:r>
          <a:endParaRPr lang="ja-JP" altLang="ja-JP" sz="1400">
            <a:solidFill>
              <a:srgbClr val="FF0000"/>
            </a:solidFill>
            <a:effectLst/>
          </a:endParaRPr>
        </a:p>
        <a:p>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扶助費はきっても切り離せないものであるが、町民の理解を得ながら、財政を圧迫する上昇傾向に歯止めをかけるよう努めていく。</a:t>
          </a:r>
          <a:endParaRPr kumimoji="1" lang="en-US" altLang="ja-JP" sz="1100">
            <a:solidFill>
              <a:srgbClr val="FF0000"/>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商工費に係る経常経費比率が類似団体を上回っているが、これは当町の特徴でもある産業観光やスポーツランドを推進しているためのものである。また観光施設が多数あり、それに伴う運営経費によるものである。</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今後は、施設の運営経費圧縮にむけ、使用料の見直しなどを実施し、財政健全化にむけ、経費圧縮に努めていく。</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r>
            <a:rPr kumimoji="1" lang="ja-JP" altLang="en-US" sz="1300" b="1">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財政調整基金残高は、ふるさと納税の寄付金が増えてきたことで、取崩しを回避しており、今後の様々な財政事情の変化を考慮し、積み増しを行なっている状況である。</a:t>
          </a:r>
          <a:endParaRPr lang="ja-JP" altLang="ja-JP" sz="1400">
            <a:effectLst/>
          </a:endParaRPr>
        </a:p>
        <a:p>
          <a:r>
            <a:rPr kumimoji="1" lang="ja-JP" altLang="ja-JP" sz="1100">
              <a:solidFill>
                <a:schemeClr val="dk1"/>
              </a:solidFill>
              <a:effectLst/>
              <a:latin typeface="+mn-lt"/>
              <a:ea typeface="+mn-ea"/>
              <a:cs typeface="+mn-cs"/>
            </a:rPr>
            <a:t>　実質収支については、比較的適正な規模で推移している。</a:t>
          </a:r>
          <a:endParaRPr lang="ja-JP" altLang="ja-JP" sz="1400">
            <a:effectLst/>
          </a:endParaRPr>
        </a:p>
        <a:p>
          <a:r>
            <a:rPr kumimoji="1" lang="ja-JP" altLang="ja-JP" sz="1100">
              <a:solidFill>
                <a:schemeClr val="dk1"/>
              </a:solidFill>
              <a:effectLst/>
              <a:latin typeface="+mn-lt"/>
              <a:ea typeface="+mn-ea"/>
              <a:cs typeface="+mn-cs"/>
            </a:rPr>
            <a:t>　実質単年度収支については、財政調整基金の積立増により増となっている。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全ての会計で黒字決算となっており、健全な財政が保たれている。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国民健康保険特別会計や介護保険特別会計については、医療費の増などにより、一般会計の財政負担を圧迫する要因となっている。</a:t>
          </a:r>
          <a:endParaRPr lang="ja-JP" altLang="ja-JP" sz="1400">
            <a:effectLst/>
          </a:endParaRPr>
        </a:p>
        <a:p>
          <a:r>
            <a:rPr kumimoji="1" lang="ja-JP" altLang="ja-JP" sz="1100">
              <a:solidFill>
                <a:schemeClr val="dk1"/>
              </a:solidFill>
              <a:effectLst/>
              <a:latin typeface="+mn-lt"/>
              <a:ea typeface="+mn-ea"/>
              <a:cs typeface="+mn-cs"/>
            </a:rPr>
            <a:t>　公共下水道事業特別会計については、一般会計の繰出により黒字決算となっているが、加入率など低い状況であるため加入率向上に努めていく。</a:t>
          </a:r>
          <a:endParaRPr lang="ja-JP" altLang="ja-JP" sz="1400">
            <a:effectLst/>
          </a:endParaRPr>
        </a:p>
        <a:p>
          <a:r>
            <a:rPr kumimoji="1" lang="ja-JP" altLang="ja-JP" sz="1100">
              <a:solidFill>
                <a:schemeClr val="dk1"/>
              </a:solidFill>
              <a:effectLst/>
              <a:latin typeface="+mn-lt"/>
              <a:ea typeface="+mn-ea"/>
              <a:cs typeface="+mn-cs"/>
            </a:rPr>
            <a:t>　水道事業会計については、現時点では黒字決算であるが、数年後、赤字に</a:t>
          </a:r>
          <a:r>
            <a:rPr kumimoji="1" lang="ja-JP" altLang="en-US" sz="1100">
              <a:solidFill>
                <a:schemeClr val="dk1"/>
              </a:solidFill>
              <a:effectLst/>
              <a:latin typeface="+mn-lt"/>
              <a:ea typeface="+mn-ea"/>
              <a:cs typeface="+mn-cs"/>
            </a:rPr>
            <a:t>なる恐れがあることから、</a:t>
          </a:r>
          <a:r>
            <a:rPr kumimoji="1" lang="ja-JP" altLang="ja-JP" sz="1100">
              <a:solidFill>
                <a:schemeClr val="dk1"/>
              </a:solidFill>
              <a:effectLst/>
              <a:latin typeface="+mn-lt"/>
              <a:ea typeface="+mn-ea"/>
              <a:cs typeface="+mn-cs"/>
            </a:rPr>
            <a:t>料金改定を行い健全な運営に努めていく。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6243619</v>
      </c>
      <c r="BO4" s="409"/>
      <c r="BP4" s="409"/>
      <c r="BQ4" s="409"/>
      <c r="BR4" s="409"/>
      <c r="BS4" s="409"/>
      <c r="BT4" s="409"/>
      <c r="BU4" s="410"/>
      <c r="BV4" s="408">
        <v>6457986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9.8000000000000007</v>
      </c>
      <c r="CU4" s="586"/>
      <c r="CV4" s="586"/>
      <c r="CW4" s="586"/>
      <c r="CX4" s="586"/>
      <c r="CY4" s="586"/>
      <c r="CZ4" s="586"/>
      <c r="DA4" s="587"/>
      <c r="DB4" s="585">
        <v>5.2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5976982</v>
      </c>
      <c r="BO5" s="414"/>
      <c r="BP5" s="414"/>
      <c r="BQ5" s="414"/>
      <c r="BR5" s="414"/>
      <c r="BS5" s="414"/>
      <c r="BT5" s="414"/>
      <c r="BU5" s="415"/>
      <c r="BV5" s="413">
        <v>6210585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95.7</v>
      </c>
      <c r="CU5" s="384"/>
      <c r="CV5" s="384"/>
      <c r="CW5" s="384"/>
      <c r="CX5" s="384"/>
      <c r="CY5" s="384"/>
      <c r="CZ5" s="384"/>
      <c r="DA5" s="385"/>
      <c r="DB5" s="383">
        <v>96.6</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266637</v>
      </c>
      <c r="BO6" s="414"/>
      <c r="BP6" s="414"/>
      <c r="BQ6" s="414"/>
      <c r="BR6" s="414"/>
      <c r="BS6" s="414"/>
      <c r="BT6" s="414"/>
      <c r="BU6" s="415"/>
      <c r="BV6" s="413">
        <v>247401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100.8</v>
      </c>
      <c r="CU6" s="560"/>
      <c r="CV6" s="560"/>
      <c r="CW6" s="560"/>
      <c r="CX6" s="560"/>
      <c r="CY6" s="560"/>
      <c r="CZ6" s="560"/>
      <c r="DA6" s="561"/>
      <c r="DB6" s="559">
        <v>101.9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11327</v>
      </c>
      <c r="BO7" s="414"/>
      <c r="BP7" s="414"/>
      <c r="BQ7" s="414"/>
      <c r="BR7" s="414"/>
      <c r="BS7" s="414"/>
      <c r="BT7" s="414"/>
      <c r="BU7" s="415"/>
      <c r="BV7" s="413">
        <v>112516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2612618</v>
      </c>
      <c r="CU7" s="414"/>
      <c r="CV7" s="414"/>
      <c r="CW7" s="414"/>
      <c r="CX7" s="414"/>
      <c r="CY7" s="414"/>
      <c r="CZ7" s="414"/>
      <c r="DA7" s="415"/>
      <c r="DB7" s="413">
        <v>2574371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255310</v>
      </c>
      <c r="BO8" s="414"/>
      <c r="BP8" s="414"/>
      <c r="BQ8" s="414"/>
      <c r="BR8" s="414"/>
      <c r="BS8" s="414"/>
      <c r="BT8" s="414"/>
      <c r="BU8" s="415"/>
      <c r="BV8" s="413">
        <v>134885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0.24</v>
      </c>
      <c r="CU8" s="523"/>
      <c r="CV8" s="523"/>
      <c r="CW8" s="523"/>
      <c r="CX8" s="523"/>
      <c r="CY8" s="523"/>
      <c r="CZ8" s="523"/>
      <c r="DA8" s="524"/>
      <c r="DB8" s="522">
        <v>0.23</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7345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120425</v>
      </c>
      <c r="BO9" s="414"/>
      <c r="BP9" s="414"/>
      <c r="BQ9" s="414"/>
      <c r="BR9" s="414"/>
      <c r="BS9" s="414"/>
      <c r="BT9" s="414"/>
      <c r="BU9" s="415"/>
      <c r="BV9" s="413">
        <v>-25248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11.1</v>
      </c>
      <c r="CU9" s="384"/>
      <c r="CV9" s="384"/>
      <c r="CW9" s="384"/>
      <c r="CX9" s="384"/>
      <c r="CY9" s="384"/>
      <c r="CZ9" s="384"/>
      <c r="DA9" s="385"/>
      <c r="DB9" s="383">
        <v>14.1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7224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96622</v>
      </c>
      <c r="BO10" s="414"/>
      <c r="BP10" s="414"/>
      <c r="BQ10" s="414"/>
      <c r="BR10" s="414"/>
      <c r="BS10" s="414"/>
      <c r="BT10" s="414"/>
      <c r="BU10" s="415"/>
      <c r="BV10" s="413">
        <v>80147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v>31717</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7656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7640</v>
      </c>
      <c r="S13" s="515"/>
      <c r="T13" s="515"/>
      <c r="U13" s="515"/>
      <c r="V13" s="516"/>
      <c r="W13" s="502" t="s">
        <v>121</v>
      </c>
      <c r="X13" s="426"/>
      <c r="Y13" s="426"/>
      <c r="Z13" s="426"/>
      <c r="AA13" s="426"/>
      <c r="AB13" s="427"/>
      <c r="AC13" s="389">
        <v>907</v>
      </c>
      <c r="AD13" s="390"/>
      <c r="AE13" s="390"/>
      <c r="AF13" s="390"/>
      <c r="AG13" s="391"/>
      <c r="AH13" s="389">
        <v>983</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217047</v>
      </c>
      <c r="BO13" s="414"/>
      <c r="BP13" s="414"/>
      <c r="BQ13" s="414"/>
      <c r="BR13" s="414"/>
      <c r="BS13" s="414"/>
      <c r="BT13" s="414"/>
      <c r="BU13" s="415"/>
      <c r="BV13" s="413">
        <v>86616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9.1999999999999993</v>
      </c>
      <c r="CU13" s="384"/>
      <c r="CV13" s="384"/>
      <c r="CW13" s="384"/>
      <c r="CX13" s="384"/>
      <c r="CY13" s="384"/>
      <c r="CZ13" s="384"/>
      <c r="DA13" s="385"/>
      <c r="DB13" s="383">
        <v>9.8000000000000007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7697</v>
      </c>
      <c r="S14" s="515"/>
      <c r="T14" s="515"/>
      <c r="U14" s="515"/>
      <c r="V14" s="516"/>
      <c r="W14" s="517"/>
      <c r="X14" s="429"/>
      <c r="Y14" s="429"/>
      <c r="Z14" s="429"/>
      <c r="AA14" s="429"/>
      <c r="AB14" s="430"/>
      <c r="AC14" s="507">
        <v>25.1</v>
      </c>
      <c r="AD14" s="508"/>
      <c r="AE14" s="508"/>
      <c r="AF14" s="508"/>
      <c r="AG14" s="509"/>
      <c r="AH14" s="507">
        <v>25.1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59.1</v>
      </c>
      <c r="CU14" s="486"/>
      <c r="CV14" s="486"/>
      <c r="CW14" s="486"/>
      <c r="CX14" s="486"/>
      <c r="CY14" s="486"/>
      <c r="CZ14" s="486"/>
      <c r="DA14" s="487"/>
      <c r="DB14" s="518">
        <v>71.099999999999994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7686</v>
      </c>
      <c r="S15" s="515"/>
      <c r="T15" s="515"/>
      <c r="U15" s="515"/>
      <c r="V15" s="516"/>
      <c r="W15" s="502" t="s">
        <v>127</v>
      </c>
      <c r="X15" s="426"/>
      <c r="Y15" s="426"/>
      <c r="Z15" s="426"/>
      <c r="AA15" s="426"/>
      <c r="AB15" s="427"/>
      <c r="AC15" s="389">
        <v>820</v>
      </c>
      <c r="AD15" s="390"/>
      <c r="AE15" s="390"/>
      <c r="AF15" s="390"/>
      <c r="AG15" s="391"/>
      <c r="AH15" s="389">
        <v>1052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591750</v>
      </c>
      <c r="BO15" s="409"/>
      <c r="BP15" s="409"/>
      <c r="BQ15" s="409"/>
      <c r="BR15" s="409"/>
      <c r="BS15" s="409"/>
      <c r="BT15" s="409"/>
      <c r="BU15" s="410"/>
      <c r="BV15" s="408">
        <v>558549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22.7</v>
      </c>
      <c r="AD16" s="508"/>
      <c r="AE16" s="508"/>
      <c r="AF16" s="508"/>
      <c r="AG16" s="509"/>
      <c r="AH16" s="507">
        <v>26.8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2333729</v>
      </c>
      <c r="BO16" s="414"/>
      <c r="BP16" s="414"/>
      <c r="BQ16" s="414"/>
      <c r="BR16" s="414"/>
      <c r="BS16" s="414"/>
      <c r="BT16" s="414"/>
      <c r="BU16" s="415"/>
      <c r="BV16" s="413">
        <v>2286224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1891</v>
      </c>
      <c r="AD17" s="390"/>
      <c r="AE17" s="390"/>
      <c r="AF17" s="390"/>
      <c r="AG17" s="391"/>
      <c r="AH17" s="389">
        <v>1884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736572</v>
      </c>
      <c r="BO17" s="414"/>
      <c r="BP17" s="414"/>
      <c r="BQ17" s="414"/>
      <c r="BR17" s="414"/>
      <c r="BS17" s="414"/>
      <c r="BT17" s="414"/>
      <c r="BU17" s="415"/>
      <c r="BV17" s="413">
        <v>707615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95.19</v>
      </c>
      <c r="M18" s="478"/>
      <c r="N18" s="478"/>
      <c r="O18" s="478"/>
      <c r="P18" s="478"/>
      <c r="Q18" s="478"/>
      <c r="R18" s="479"/>
      <c r="S18" s="479"/>
      <c r="T18" s="479"/>
      <c r="U18" s="479"/>
      <c r="V18" s="480"/>
      <c r="W18" s="494"/>
      <c r="X18" s="495"/>
      <c r="Y18" s="495"/>
      <c r="Z18" s="495"/>
      <c r="AA18" s="495"/>
      <c r="AB18" s="503"/>
      <c r="AC18" s="377">
        <v>52.3</v>
      </c>
      <c r="AD18" s="378"/>
      <c r="AE18" s="378"/>
      <c r="AF18" s="378"/>
      <c r="AG18" s="481"/>
      <c r="AH18" s="377">
        <v>48.1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2528538</v>
      </c>
      <c r="BO18" s="414"/>
      <c r="BP18" s="414"/>
      <c r="BQ18" s="414"/>
      <c r="BR18" s="414"/>
      <c r="BS18" s="414"/>
      <c r="BT18" s="414"/>
      <c r="BU18" s="415"/>
      <c r="BV18" s="413">
        <v>2483758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77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4985891</v>
      </c>
      <c r="BO19" s="414"/>
      <c r="BP19" s="414"/>
      <c r="BQ19" s="414"/>
      <c r="BR19" s="414"/>
      <c r="BS19" s="414"/>
      <c r="BT19" s="414"/>
      <c r="BU19" s="415"/>
      <c r="BV19" s="413">
        <v>4201027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2915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4557653</v>
      </c>
      <c r="BO23" s="414"/>
      <c r="BP23" s="414"/>
      <c r="BQ23" s="414"/>
      <c r="BR23" s="414"/>
      <c r="BS23" s="414"/>
      <c r="BT23" s="414"/>
      <c r="BU23" s="415"/>
      <c r="BV23" s="413">
        <v>4804986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6270</v>
      </c>
      <c r="R24" s="390"/>
      <c r="S24" s="390"/>
      <c r="T24" s="390"/>
      <c r="U24" s="390"/>
      <c r="V24" s="391"/>
      <c r="W24" s="455"/>
      <c r="X24" s="446"/>
      <c r="Y24" s="447"/>
      <c r="Z24" s="386" t="s">
        <v>151</v>
      </c>
      <c r="AA24" s="387"/>
      <c r="AB24" s="387"/>
      <c r="AC24" s="387"/>
      <c r="AD24" s="387"/>
      <c r="AE24" s="387"/>
      <c r="AF24" s="387"/>
      <c r="AG24" s="388"/>
      <c r="AH24" s="389">
        <v>82</v>
      </c>
      <c r="AI24" s="390"/>
      <c r="AJ24" s="390"/>
      <c r="AK24" s="390"/>
      <c r="AL24" s="391"/>
      <c r="AM24" s="389">
        <v>240670</v>
      </c>
      <c r="AN24" s="390"/>
      <c r="AO24" s="390"/>
      <c r="AP24" s="390"/>
      <c r="AQ24" s="390"/>
      <c r="AR24" s="391"/>
      <c r="AS24" s="389">
        <v>2935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4073430</v>
      </c>
      <c r="BO24" s="414"/>
      <c r="BP24" s="414"/>
      <c r="BQ24" s="414"/>
      <c r="BR24" s="414"/>
      <c r="BS24" s="414"/>
      <c r="BT24" s="414"/>
      <c r="BU24" s="415"/>
      <c r="BV24" s="413">
        <v>4232672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5010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60234</v>
      </c>
      <c r="BO25" s="409"/>
      <c r="BP25" s="409"/>
      <c r="BQ25" s="409"/>
      <c r="BR25" s="409"/>
      <c r="BS25" s="409"/>
      <c r="BT25" s="409"/>
      <c r="BU25" s="410"/>
      <c r="BV25" s="408">
        <v>63763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4710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2780</v>
      </c>
      <c r="R27" s="390"/>
      <c r="S27" s="390"/>
      <c r="T27" s="390"/>
      <c r="U27" s="390"/>
      <c r="V27" s="391"/>
      <c r="W27" s="455"/>
      <c r="X27" s="446"/>
      <c r="Y27" s="447"/>
      <c r="Z27" s="386" t="s">
        <v>160</v>
      </c>
      <c r="AA27" s="387"/>
      <c r="AB27" s="387"/>
      <c r="AC27" s="387"/>
      <c r="AD27" s="387"/>
      <c r="AE27" s="387"/>
      <c r="AF27" s="387"/>
      <c r="AG27" s="388"/>
      <c r="AH27" s="389">
        <v>1</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113663</v>
      </c>
      <c r="BO27" s="417"/>
      <c r="BP27" s="417"/>
      <c r="BQ27" s="417"/>
      <c r="BR27" s="417"/>
      <c r="BS27" s="417"/>
      <c r="BT27" s="417"/>
      <c r="BU27" s="418"/>
      <c r="BV27" s="416">
        <v>113663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2090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373529</v>
      </c>
      <c r="BO28" s="409"/>
      <c r="BP28" s="409"/>
      <c r="BQ28" s="409"/>
      <c r="BR28" s="409"/>
      <c r="BS28" s="409"/>
      <c r="BT28" s="409"/>
      <c r="BU28" s="410"/>
      <c r="BV28" s="408">
        <v>276907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8</v>
      </c>
      <c r="M29" s="390"/>
      <c r="N29" s="390"/>
      <c r="O29" s="390"/>
      <c r="P29" s="391"/>
      <c r="Q29" s="389">
        <v>2010</v>
      </c>
      <c r="R29" s="390"/>
      <c r="S29" s="390"/>
      <c r="T29" s="390"/>
      <c r="U29" s="390"/>
      <c r="V29" s="391"/>
      <c r="W29" s="456"/>
      <c r="X29" s="457"/>
      <c r="Y29" s="458"/>
      <c r="Z29" s="386" t="s">
        <v>168</v>
      </c>
      <c r="AA29" s="387"/>
      <c r="AB29" s="387"/>
      <c r="AC29" s="387"/>
      <c r="AD29" s="387"/>
      <c r="AE29" s="387"/>
      <c r="AF29" s="387"/>
      <c r="AG29" s="388"/>
      <c r="AH29" s="389">
        <v>83</v>
      </c>
      <c r="AI29" s="390"/>
      <c r="AJ29" s="390"/>
      <c r="AK29" s="390"/>
      <c r="AL29" s="391"/>
      <c r="AM29" s="389">
        <v>244456</v>
      </c>
      <c r="AN29" s="390"/>
      <c r="AO29" s="390"/>
      <c r="AP29" s="390"/>
      <c r="AQ29" s="390"/>
      <c r="AR29" s="391"/>
      <c r="AS29" s="389">
        <v>2945</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93221</v>
      </c>
      <c r="BO29" s="414"/>
      <c r="BP29" s="414"/>
      <c r="BQ29" s="414"/>
      <c r="BR29" s="414"/>
      <c r="BS29" s="414"/>
      <c r="BT29" s="414"/>
      <c r="BU29" s="415"/>
      <c r="BV29" s="413">
        <v>93214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460722</v>
      </c>
      <c r="BO30" s="417"/>
      <c r="BP30" s="417"/>
      <c r="BQ30" s="417"/>
      <c r="BR30" s="417"/>
      <c r="BS30" s="417"/>
      <c r="BT30" s="417"/>
      <c r="BU30" s="418"/>
      <c r="BV30" s="416">
        <v>365182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宮崎県市町村総合事務組合(普通会計）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綾町土地開発公社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宮崎県市町村総合事務組合（市町村交通災害共済事業特別会計）</v>
      </c>
      <c r="BZ35" s="372"/>
      <c r="CA35" s="372"/>
      <c r="CB35" s="372"/>
      <c r="CC35" s="372"/>
      <c r="CD35" s="372"/>
      <c r="CE35" s="372"/>
      <c r="CF35" s="372"/>
      <c r="CG35" s="372"/>
      <c r="CH35" s="372"/>
      <c r="CI35" s="372"/>
      <c r="CJ35" s="372"/>
      <c r="CK35" s="372"/>
      <c r="CL35" s="372"/>
      <c r="CM35" s="372"/>
      <c r="CN35" s="165"/>
      <c r="CO35" s="373">
        <f t="shared" ref="CO35:CO43" si="3">IF(CQ35="","",CO34+1)</f>
        <v>15</v>
      </c>
      <c r="CP35" s="373"/>
      <c r="CQ35" s="372" t="str">
        <f>IF('各会計、関係団体の財政状況及び健全化判断比率'!BS8="","",'各会計、関係団体の財政状況及び健全化判断比率'!BS8)</f>
        <v>宮崎県環境整備公社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浄化槽事業特別会計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宮崎県後期高齢者医療広域連合(一般会計）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宮崎県後期高齢者医療広域連合（後期高齢者医療特別会計）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宮崎県自治会館管理組合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2" t="s">
        <v>529</v>
      </c>
      <c r="D34" s="1182"/>
      <c r="E34" s="1183"/>
      <c r="F34" s="32">
        <v>4.3499999999999996</v>
      </c>
      <c r="G34" s="33">
        <v>1.29</v>
      </c>
      <c r="H34" s="33">
        <v>6.13</v>
      </c>
      <c r="I34" s="33">
        <v>5.23</v>
      </c>
      <c r="J34" s="34">
        <v>9.77</v>
      </c>
      <c r="K34" s="22"/>
      <c r="L34" s="22"/>
      <c r="M34" s="22"/>
      <c r="N34" s="22"/>
      <c r="O34" s="22"/>
      <c r="P34" s="22"/>
    </row>
    <row r="35" spans="1:16" ht="39" customHeight="1" x14ac:dyDescent="0.15">
      <c r="A35" s="22"/>
      <c r="B35" s="35"/>
      <c r="C35" s="1176" t="s">
        <v>530</v>
      </c>
      <c r="D35" s="1177"/>
      <c r="E35" s="1178"/>
      <c r="F35" s="36">
        <v>3.95</v>
      </c>
      <c r="G35" s="37">
        <v>3.97</v>
      </c>
      <c r="H35" s="37">
        <v>2.13</v>
      </c>
      <c r="I35" s="37">
        <v>3.42</v>
      </c>
      <c r="J35" s="38">
        <v>3.01</v>
      </c>
      <c r="K35" s="22"/>
      <c r="L35" s="22"/>
      <c r="M35" s="22"/>
      <c r="N35" s="22"/>
      <c r="O35" s="22"/>
      <c r="P35" s="22"/>
    </row>
    <row r="36" spans="1:16" ht="39" customHeight="1" x14ac:dyDescent="0.15">
      <c r="A36" s="22"/>
      <c r="B36" s="35"/>
      <c r="C36" s="1176" t="s">
        <v>531</v>
      </c>
      <c r="D36" s="1177"/>
      <c r="E36" s="1178"/>
      <c r="F36" s="36">
        <v>0.47</v>
      </c>
      <c r="G36" s="37">
        <v>0.71</v>
      </c>
      <c r="H36" s="37">
        <v>1.44</v>
      </c>
      <c r="I36" s="37">
        <v>0.88</v>
      </c>
      <c r="J36" s="38">
        <v>1.1100000000000001</v>
      </c>
      <c r="K36" s="22"/>
      <c r="L36" s="22"/>
      <c r="M36" s="22"/>
      <c r="N36" s="22"/>
      <c r="O36" s="22"/>
      <c r="P36" s="22"/>
    </row>
    <row r="37" spans="1:16" ht="39" customHeight="1" x14ac:dyDescent="0.15">
      <c r="A37" s="22"/>
      <c r="B37" s="35"/>
      <c r="C37" s="1176" t="s">
        <v>532</v>
      </c>
      <c r="D37" s="1177"/>
      <c r="E37" s="1178"/>
      <c r="F37" s="36">
        <v>0.67</v>
      </c>
      <c r="G37" s="37">
        <v>1.1499999999999999</v>
      </c>
      <c r="H37" s="37">
        <v>0.82</v>
      </c>
      <c r="I37" s="37">
        <v>0.48</v>
      </c>
      <c r="J37" s="38">
        <v>0.78</v>
      </c>
      <c r="K37" s="22"/>
      <c r="L37" s="22"/>
      <c r="M37" s="22"/>
      <c r="N37" s="22"/>
      <c r="O37" s="22"/>
      <c r="P37" s="22"/>
    </row>
    <row r="38" spans="1:16" ht="39" customHeight="1" x14ac:dyDescent="0.15">
      <c r="A38" s="22"/>
      <c r="B38" s="35"/>
      <c r="C38" s="1176" t="s">
        <v>533</v>
      </c>
      <c r="D38" s="1177"/>
      <c r="E38" s="1178"/>
      <c r="F38" s="36">
        <v>0.02</v>
      </c>
      <c r="G38" s="37">
        <v>0.01</v>
      </c>
      <c r="H38" s="37">
        <v>0</v>
      </c>
      <c r="I38" s="37">
        <v>0.02</v>
      </c>
      <c r="J38" s="38">
        <v>0</v>
      </c>
      <c r="K38" s="22"/>
      <c r="L38" s="22"/>
      <c r="M38" s="22"/>
      <c r="N38" s="22"/>
      <c r="O38" s="22"/>
      <c r="P38" s="22"/>
    </row>
    <row r="39" spans="1:16" ht="39" customHeight="1" x14ac:dyDescent="0.15">
      <c r="A39" s="22"/>
      <c r="B39" s="35"/>
      <c r="C39" s="1176" t="s">
        <v>534</v>
      </c>
      <c r="D39" s="1177"/>
      <c r="E39" s="1178"/>
      <c r="F39" s="36">
        <v>0</v>
      </c>
      <c r="G39" s="37">
        <v>2.19</v>
      </c>
      <c r="H39" s="37">
        <v>3.64</v>
      </c>
      <c r="I39" s="37">
        <v>0</v>
      </c>
      <c r="J39" s="38">
        <v>0</v>
      </c>
      <c r="K39" s="22"/>
      <c r="L39" s="22"/>
      <c r="M39" s="22"/>
      <c r="N39" s="22"/>
      <c r="O39" s="22"/>
      <c r="P39" s="22"/>
    </row>
    <row r="40" spans="1:16" ht="39" customHeight="1" x14ac:dyDescent="0.15">
      <c r="A40" s="22"/>
      <c r="B40" s="35"/>
      <c r="C40" s="1176" t="s">
        <v>535</v>
      </c>
      <c r="D40" s="1177"/>
      <c r="E40" s="1178"/>
      <c r="F40" s="36">
        <v>0</v>
      </c>
      <c r="G40" s="37">
        <v>0</v>
      </c>
      <c r="H40" s="37">
        <v>0</v>
      </c>
      <c r="I40" s="37">
        <v>0</v>
      </c>
      <c r="J40" s="38">
        <v>0</v>
      </c>
      <c r="K40" s="22"/>
      <c r="L40" s="22"/>
      <c r="M40" s="22"/>
      <c r="N40" s="22"/>
      <c r="O40" s="22"/>
      <c r="P40" s="22"/>
    </row>
    <row r="41" spans="1:16" ht="39" customHeight="1" x14ac:dyDescent="0.15">
      <c r="A41" s="22"/>
      <c r="B41" s="35"/>
      <c r="C41" s="1176" t="s">
        <v>536</v>
      </c>
      <c r="D41" s="1177"/>
      <c r="E41" s="1178"/>
      <c r="F41" s="36">
        <v>0</v>
      </c>
      <c r="G41" s="37">
        <v>0</v>
      </c>
      <c r="H41" s="37">
        <v>0</v>
      </c>
      <c r="I41" s="37">
        <v>0</v>
      </c>
      <c r="J41" s="38">
        <v>0</v>
      </c>
      <c r="K41" s="22"/>
      <c r="L41" s="22"/>
      <c r="M41" s="22"/>
      <c r="N41" s="22"/>
      <c r="O41" s="22"/>
      <c r="P41" s="22"/>
    </row>
    <row r="42" spans="1:16" ht="39" customHeight="1" x14ac:dyDescent="0.15">
      <c r="A42" s="22"/>
      <c r="B42" s="39"/>
      <c r="C42" s="1176" t="s">
        <v>537</v>
      </c>
      <c r="D42" s="1177"/>
      <c r="E42" s="1178"/>
      <c r="F42" s="36" t="s">
        <v>482</v>
      </c>
      <c r="G42" s="37" t="s">
        <v>482</v>
      </c>
      <c r="H42" s="37" t="s">
        <v>482</v>
      </c>
      <c r="I42" s="37" t="s">
        <v>482</v>
      </c>
      <c r="J42" s="38" t="s">
        <v>482</v>
      </c>
      <c r="K42" s="22"/>
      <c r="L42" s="22"/>
      <c r="M42" s="22"/>
      <c r="N42" s="22"/>
      <c r="O42" s="22"/>
      <c r="P42" s="22"/>
    </row>
    <row r="43" spans="1:16" ht="39" customHeight="1" thickBot="1" x14ac:dyDescent="0.2">
      <c r="A43" s="22"/>
      <c r="B43" s="40"/>
      <c r="C43" s="1179" t="s">
        <v>538</v>
      </c>
      <c r="D43" s="1180"/>
      <c r="E43" s="1181"/>
      <c r="F43" s="41" t="s">
        <v>482</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2" t="s">
        <v>11</v>
      </c>
      <c r="C45" s="1193"/>
      <c r="D45" s="58"/>
      <c r="E45" s="1198" t="s">
        <v>12</v>
      </c>
      <c r="F45" s="1198"/>
      <c r="G45" s="1198"/>
      <c r="H45" s="1198"/>
      <c r="I45" s="1198"/>
      <c r="J45" s="1199"/>
      <c r="K45" s="59">
        <v>708</v>
      </c>
      <c r="L45" s="60">
        <v>626</v>
      </c>
      <c r="M45" s="60">
        <v>616</v>
      </c>
      <c r="N45" s="60">
        <v>606</v>
      </c>
      <c r="O45" s="61">
        <v>589</v>
      </c>
      <c r="P45" s="48"/>
      <c r="Q45" s="48"/>
      <c r="R45" s="48"/>
      <c r="S45" s="48"/>
      <c r="T45" s="48"/>
      <c r="U45" s="48"/>
    </row>
    <row r="46" spans="1:21" ht="30.75" customHeight="1" x14ac:dyDescent="0.15">
      <c r="A46" s="48"/>
      <c r="B46" s="1194"/>
      <c r="C46" s="1195"/>
      <c r="D46" s="62"/>
      <c r="E46" s="1186" t="s">
        <v>13</v>
      </c>
      <c r="F46" s="1186"/>
      <c r="G46" s="1186"/>
      <c r="H46" s="1186"/>
      <c r="I46" s="1186"/>
      <c r="J46" s="1187"/>
      <c r="K46" s="63" t="s">
        <v>482</v>
      </c>
      <c r="L46" s="64" t="s">
        <v>482</v>
      </c>
      <c r="M46" s="64" t="s">
        <v>482</v>
      </c>
      <c r="N46" s="64" t="s">
        <v>482</v>
      </c>
      <c r="O46" s="65" t="s">
        <v>482</v>
      </c>
      <c r="P46" s="48"/>
      <c r="Q46" s="48"/>
      <c r="R46" s="48"/>
      <c r="S46" s="48"/>
      <c r="T46" s="48"/>
      <c r="U46" s="48"/>
    </row>
    <row r="47" spans="1:21" ht="30.75" customHeight="1" x14ac:dyDescent="0.15">
      <c r="A47" s="48"/>
      <c r="B47" s="1194"/>
      <c r="C47" s="1195"/>
      <c r="D47" s="62"/>
      <c r="E47" s="1186" t="s">
        <v>14</v>
      </c>
      <c r="F47" s="1186"/>
      <c r="G47" s="1186"/>
      <c r="H47" s="1186"/>
      <c r="I47" s="1186"/>
      <c r="J47" s="1187"/>
      <c r="K47" s="63" t="s">
        <v>482</v>
      </c>
      <c r="L47" s="64" t="s">
        <v>482</v>
      </c>
      <c r="M47" s="64" t="s">
        <v>482</v>
      </c>
      <c r="N47" s="64" t="s">
        <v>482</v>
      </c>
      <c r="O47" s="65" t="s">
        <v>482</v>
      </c>
      <c r="P47" s="48"/>
      <c r="Q47" s="48"/>
      <c r="R47" s="48"/>
      <c r="S47" s="48"/>
      <c r="T47" s="48"/>
      <c r="U47" s="48"/>
    </row>
    <row r="48" spans="1:21" ht="30.75" customHeight="1" x14ac:dyDescent="0.15">
      <c r="A48" s="48"/>
      <c r="B48" s="1194"/>
      <c r="C48" s="1195"/>
      <c r="D48" s="62"/>
      <c r="E48" s="1186" t="s">
        <v>15</v>
      </c>
      <c r="F48" s="1186"/>
      <c r="G48" s="1186"/>
      <c r="H48" s="1186"/>
      <c r="I48" s="1186"/>
      <c r="J48" s="1187"/>
      <c r="K48" s="63">
        <v>69</v>
      </c>
      <c r="L48" s="64">
        <v>80</v>
      </c>
      <c r="M48" s="64">
        <v>82</v>
      </c>
      <c r="N48" s="64">
        <v>74</v>
      </c>
      <c r="O48" s="65">
        <v>67</v>
      </c>
      <c r="P48" s="48"/>
      <c r="Q48" s="48"/>
      <c r="R48" s="48"/>
      <c r="S48" s="48"/>
      <c r="T48" s="48"/>
      <c r="U48" s="48"/>
    </row>
    <row r="49" spans="1:21" ht="30.75" customHeight="1" x14ac:dyDescent="0.15">
      <c r="A49" s="48"/>
      <c r="B49" s="1194"/>
      <c r="C49" s="1195"/>
      <c r="D49" s="62"/>
      <c r="E49" s="1186" t="s">
        <v>16</v>
      </c>
      <c r="F49" s="1186"/>
      <c r="G49" s="1186"/>
      <c r="H49" s="1186"/>
      <c r="I49" s="1186"/>
      <c r="J49" s="1187"/>
      <c r="K49" s="63" t="s">
        <v>482</v>
      </c>
      <c r="L49" s="64" t="s">
        <v>482</v>
      </c>
      <c r="M49" s="64" t="s">
        <v>482</v>
      </c>
      <c r="N49" s="64" t="s">
        <v>482</v>
      </c>
      <c r="O49" s="65" t="s">
        <v>482</v>
      </c>
      <c r="P49" s="48"/>
      <c r="Q49" s="48"/>
      <c r="R49" s="48"/>
      <c r="S49" s="48"/>
      <c r="T49" s="48"/>
      <c r="U49" s="48"/>
    </row>
    <row r="50" spans="1:21" ht="30.75" customHeight="1" x14ac:dyDescent="0.15">
      <c r="A50" s="48"/>
      <c r="B50" s="1194"/>
      <c r="C50" s="1195"/>
      <c r="D50" s="62"/>
      <c r="E50" s="1186" t="s">
        <v>17</v>
      </c>
      <c r="F50" s="1186"/>
      <c r="G50" s="1186"/>
      <c r="H50" s="1186"/>
      <c r="I50" s="1186"/>
      <c r="J50" s="1187"/>
      <c r="K50" s="63">
        <v>5</v>
      </c>
      <c r="L50" s="64" t="s">
        <v>482</v>
      </c>
      <c r="M50" s="64" t="s">
        <v>482</v>
      </c>
      <c r="N50" s="64" t="s">
        <v>482</v>
      </c>
      <c r="O50" s="65" t="s">
        <v>482</v>
      </c>
      <c r="P50" s="48"/>
      <c r="Q50" s="48"/>
      <c r="R50" s="48"/>
      <c r="S50" s="48"/>
      <c r="T50" s="48"/>
      <c r="U50" s="48"/>
    </row>
    <row r="51" spans="1:21" ht="30.75" customHeight="1" x14ac:dyDescent="0.15">
      <c r="A51" s="48"/>
      <c r="B51" s="1196"/>
      <c r="C51" s="1197"/>
      <c r="D51" s="66"/>
      <c r="E51" s="1186" t="s">
        <v>18</v>
      </c>
      <c r="F51" s="1186"/>
      <c r="G51" s="1186"/>
      <c r="H51" s="1186"/>
      <c r="I51" s="1186"/>
      <c r="J51" s="1187"/>
      <c r="K51" s="63">
        <v>0</v>
      </c>
      <c r="L51" s="64" t="s">
        <v>482</v>
      </c>
      <c r="M51" s="64" t="s">
        <v>482</v>
      </c>
      <c r="N51" s="64" t="s">
        <v>482</v>
      </c>
      <c r="O51" s="65" t="s">
        <v>482</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532</v>
      </c>
      <c r="L52" s="64">
        <v>469</v>
      </c>
      <c r="M52" s="64">
        <v>484</v>
      </c>
      <c r="N52" s="64">
        <v>478</v>
      </c>
      <c r="O52" s="65">
        <v>465</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250</v>
      </c>
      <c r="L53" s="69">
        <v>237</v>
      </c>
      <c r="M53" s="69">
        <v>214</v>
      </c>
      <c r="N53" s="69">
        <v>202</v>
      </c>
      <c r="O53" s="70">
        <v>191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2" t="s">
        <v>24</v>
      </c>
      <c r="C41" s="1213"/>
      <c r="D41" s="81"/>
      <c r="E41" s="1214" t="s">
        <v>25</v>
      </c>
      <c r="F41" s="1214"/>
      <c r="G41" s="1214"/>
      <c r="H41" s="1215"/>
      <c r="I41" s="82">
        <v>5135</v>
      </c>
      <c r="J41" s="83">
        <v>4970</v>
      </c>
      <c r="K41" s="83">
        <v>5036</v>
      </c>
      <c r="L41" s="83">
        <v>4805</v>
      </c>
      <c r="M41" s="84">
        <v>4558</v>
      </c>
    </row>
    <row r="42" spans="2:13" ht="27.75" customHeight="1" x14ac:dyDescent="0.15">
      <c r="B42" s="1202"/>
      <c r="C42" s="1203"/>
      <c r="D42" s="85"/>
      <c r="E42" s="1206" t="s">
        <v>26</v>
      </c>
      <c r="F42" s="1206"/>
      <c r="G42" s="1206"/>
      <c r="H42" s="1207"/>
      <c r="I42" s="86">
        <v>73</v>
      </c>
      <c r="J42" s="87" t="s">
        <v>482</v>
      </c>
      <c r="K42" s="87" t="s">
        <v>482</v>
      </c>
      <c r="L42" s="87" t="s">
        <v>482</v>
      </c>
      <c r="M42" s="88" t="s">
        <v>482</v>
      </c>
    </row>
    <row r="43" spans="2:13" ht="27.75" customHeight="1" x14ac:dyDescent="0.15">
      <c r="B43" s="1202"/>
      <c r="C43" s="1203"/>
      <c r="D43" s="85"/>
      <c r="E43" s="1206" t="s">
        <v>27</v>
      </c>
      <c r="F43" s="1206"/>
      <c r="G43" s="1206"/>
      <c r="H43" s="1207"/>
      <c r="I43" s="86">
        <v>1056</v>
      </c>
      <c r="J43" s="87">
        <v>1058</v>
      </c>
      <c r="K43" s="87">
        <v>1095</v>
      </c>
      <c r="L43" s="87">
        <v>1096</v>
      </c>
      <c r="M43" s="88">
        <v>1059</v>
      </c>
    </row>
    <row r="44" spans="2:13" ht="27.75" customHeight="1" x14ac:dyDescent="0.15">
      <c r="B44" s="1202"/>
      <c r="C44" s="1203"/>
      <c r="D44" s="85"/>
      <c r="E44" s="1206" t="s">
        <v>28</v>
      </c>
      <c r="F44" s="1206"/>
      <c r="G44" s="1206"/>
      <c r="H44" s="1207"/>
      <c r="I44" s="86" t="s">
        <v>482</v>
      </c>
      <c r="J44" s="87" t="s">
        <v>482</v>
      </c>
      <c r="K44" s="87" t="s">
        <v>482</v>
      </c>
      <c r="L44" s="87" t="s">
        <v>482</v>
      </c>
      <c r="M44" s="88" t="s">
        <v>482</v>
      </c>
    </row>
    <row r="45" spans="2:13" ht="27.75" customHeight="1" x14ac:dyDescent="0.15">
      <c r="B45" s="1202"/>
      <c r="C45" s="1203"/>
      <c r="D45" s="85"/>
      <c r="E45" s="1206" t="s">
        <v>29</v>
      </c>
      <c r="F45" s="1206"/>
      <c r="G45" s="1206"/>
      <c r="H45" s="1207"/>
      <c r="I45" s="86">
        <v>522</v>
      </c>
      <c r="J45" s="87">
        <v>462</v>
      </c>
      <c r="K45" s="87">
        <v>597</v>
      </c>
      <c r="L45" s="87">
        <v>648</v>
      </c>
      <c r="M45" s="88">
        <v>617</v>
      </c>
    </row>
    <row r="46" spans="2:13" ht="27.75" customHeight="1" x14ac:dyDescent="0.15">
      <c r="B46" s="1202"/>
      <c r="C46" s="1203"/>
      <c r="D46" s="85"/>
      <c r="E46" s="1206" t="s">
        <v>30</v>
      </c>
      <c r="F46" s="1206"/>
      <c r="G46" s="1206"/>
      <c r="H46" s="1207"/>
      <c r="I46" s="86" t="s">
        <v>482</v>
      </c>
      <c r="J46" s="87" t="s">
        <v>482</v>
      </c>
      <c r="K46" s="87">
        <v>32</v>
      </c>
      <c r="L46" s="87">
        <v>16</v>
      </c>
      <c r="M46" s="88">
        <v>40</v>
      </c>
    </row>
    <row r="47" spans="2:13" ht="27.75" customHeight="1" x14ac:dyDescent="0.15">
      <c r="B47" s="1202"/>
      <c r="C47" s="1203"/>
      <c r="D47" s="85"/>
      <c r="E47" s="1206" t="s">
        <v>31</v>
      </c>
      <c r="F47" s="1206"/>
      <c r="G47" s="1206"/>
      <c r="H47" s="1207"/>
      <c r="I47" s="86" t="s">
        <v>482</v>
      </c>
      <c r="J47" s="87" t="s">
        <v>482</v>
      </c>
      <c r="K47" s="87" t="s">
        <v>482</v>
      </c>
      <c r="L47" s="87" t="s">
        <v>482</v>
      </c>
      <c r="M47" s="88" t="s">
        <v>482</v>
      </c>
    </row>
    <row r="48" spans="2:13" ht="27.75" customHeight="1" x14ac:dyDescent="0.15">
      <c r="B48" s="1204"/>
      <c r="C48" s="1205"/>
      <c r="D48" s="85"/>
      <c r="E48" s="1206" t="s">
        <v>32</v>
      </c>
      <c r="F48" s="1206"/>
      <c r="G48" s="1206"/>
      <c r="H48" s="1207"/>
      <c r="I48" s="86" t="s">
        <v>482</v>
      </c>
      <c r="J48" s="87" t="s">
        <v>482</v>
      </c>
      <c r="K48" s="87" t="s">
        <v>482</v>
      </c>
      <c r="L48" s="87" t="s">
        <v>482</v>
      </c>
      <c r="M48" s="88" t="s">
        <v>482</v>
      </c>
    </row>
    <row r="49" spans="2:13" ht="27.75" customHeight="1" x14ac:dyDescent="0.15">
      <c r="B49" s="1200" t="s">
        <v>33</v>
      </c>
      <c r="C49" s="1201"/>
      <c r="D49" s="89"/>
      <c r="E49" s="1206" t="s">
        <v>34</v>
      </c>
      <c r="F49" s="1206"/>
      <c r="G49" s="1206"/>
      <c r="H49" s="1207"/>
      <c r="I49" s="86">
        <v>1042</v>
      </c>
      <c r="J49" s="87">
        <v>924</v>
      </c>
      <c r="K49" s="87">
        <v>832</v>
      </c>
      <c r="L49" s="87">
        <v>904</v>
      </c>
      <c r="M49" s="88">
        <v>1097</v>
      </c>
    </row>
    <row r="50" spans="2:13" ht="27.75" customHeight="1" x14ac:dyDescent="0.15">
      <c r="B50" s="1202"/>
      <c r="C50" s="1203"/>
      <c r="D50" s="85"/>
      <c r="E50" s="1206" t="s">
        <v>35</v>
      </c>
      <c r="F50" s="1206"/>
      <c r="G50" s="1206"/>
      <c r="H50" s="1207"/>
      <c r="I50" s="86">
        <v>392</v>
      </c>
      <c r="J50" s="87">
        <v>335</v>
      </c>
      <c r="K50" s="87">
        <v>293</v>
      </c>
      <c r="L50" s="87">
        <v>259</v>
      </c>
      <c r="M50" s="88">
        <v>246</v>
      </c>
    </row>
    <row r="51" spans="2:13" ht="27.75" customHeight="1" x14ac:dyDescent="0.15">
      <c r="B51" s="1204"/>
      <c r="C51" s="1205"/>
      <c r="D51" s="85"/>
      <c r="E51" s="1206" t="s">
        <v>36</v>
      </c>
      <c r="F51" s="1206"/>
      <c r="G51" s="1206"/>
      <c r="H51" s="1207"/>
      <c r="I51" s="86">
        <v>4328</v>
      </c>
      <c r="J51" s="87">
        <v>4112</v>
      </c>
      <c r="K51" s="87">
        <v>3883</v>
      </c>
      <c r="L51" s="87">
        <v>3878</v>
      </c>
      <c r="M51" s="88">
        <v>3639</v>
      </c>
    </row>
    <row r="52" spans="2:13" ht="27.75" customHeight="1" thickBot="1" x14ac:dyDescent="0.2">
      <c r="B52" s="1208" t="s">
        <v>37</v>
      </c>
      <c r="C52" s="1209"/>
      <c r="D52" s="90"/>
      <c r="E52" s="1210" t="s">
        <v>38</v>
      </c>
      <c r="F52" s="1210"/>
      <c r="G52" s="1210"/>
      <c r="H52" s="1211"/>
      <c r="I52" s="91">
        <v>1025</v>
      </c>
      <c r="J52" s="92">
        <v>1120</v>
      </c>
      <c r="K52" s="92">
        <v>1753</v>
      </c>
      <c r="L52" s="92">
        <v>1523</v>
      </c>
      <c r="M52" s="93">
        <v>1292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52"/>
      <c r="H43" s="1231"/>
      <c r="I43" s="1231"/>
      <c r="J43" s="1231"/>
      <c r="K43" s="1231"/>
      <c r="L43" s="1231"/>
      <c r="M43" s="1231"/>
      <c r="N43" s="1231"/>
      <c r="O43" s="1232"/>
    </row>
    <row r="44" spans="2:17" x14ac:dyDescent="0.15">
      <c r="B44" s="248"/>
      <c r="C44" s="244"/>
      <c r="D44" s="244"/>
      <c r="E44" s="244"/>
      <c r="F44" s="244"/>
      <c r="G44" s="1233"/>
      <c r="H44" s="1234"/>
      <c r="I44" s="1234"/>
      <c r="J44" s="1234"/>
      <c r="K44" s="1234"/>
      <c r="L44" s="1234"/>
      <c r="M44" s="1234"/>
      <c r="N44" s="1234"/>
      <c r="O44" s="1235"/>
    </row>
    <row r="45" spans="2:17" x14ac:dyDescent="0.15">
      <c r="B45" s="248"/>
      <c r="C45" s="244"/>
      <c r="D45" s="244"/>
      <c r="E45" s="244"/>
      <c r="F45" s="244"/>
      <c r="G45" s="1233"/>
      <c r="H45" s="1234"/>
      <c r="I45" s="1234"/>
      <c r="J45" s="1234"/>
      <c r="K45" s="1234"/>
      <c r="L45" s="1234"/>
      <c r="M45" s="1234"/>
      <c r="N45" s="1234"/>
      <c r="O45" s="1235"/>
    </row>
    <row r="46" spans="2:17" x14ac:dyDescent="0.15">
      <c r="B46" s="248"/>
      <c r="C46" s="244"/>
      <c r="D46" s="244"/>
      <c r="E46" s="244"/>
      <c r="F46" s="244"/>
      <c r="G46" s="1233"/>
      <c r="H46" s="1234"/>
      <c r="I46" s="1234"/>
      <c r="J46" s="1234"/>
      <c r="K46" s="1234"/>
      <c r="L46" s="1234"/>
      <c r="M46" s="1234"/>
      <c r="N46" s="1234"/>
      <c r="O46" s="1235"/>
    </row>
    <row r="47" spans="2:17" x14ac:dyDescent="0.15">
      <c r="B47" s="248"/>
      <c r="C47" s="244"/>
      <c r="D47" s="244"/>
      <c r="E47" s="244"/>
      <c r="F47" s="244"/>
      <c r="G47" s="1236"/>
      <c r="H47" s="1237"/>
      <c r="I47" s="1237"/>
      <c r="J47" s="1237"/>
      <c r="K47" s="1237"/>
      <c r="L47" s="1237"/>
      <c r="M47" s="1237"/>
      <c r="N47" s="1237"/>
      <c r="O47" s="1238"/>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39"/>
      <c r="H50" s="1240"/>
      <c r="I50" s="1240"/>
      <c r="J50" s="1241"/>
      <c r="K50" s="354" t="s">
        <v>522</v>
      </c>
      <c r="L50" s="354" t="s">
        <v>523</v>
      </c>
      <c r="M50" s="354" t="s">
        <v>524</v>
      </c>
      <c r="N50" s="354" t="s">
        <v>525</v>
      </c>
      <c r="O50" s="354" t="s">
        <v>526</v>
      </c>
    </row>
    <row r="51" spans="1:17" x14ac:dyDescent="0.15">
      <c r="B51" s="248"/>
      <c r="C51" s="244"/>
      <c r="D51" s="244"/>
      <c r="E51" s="244"/>
      <c r="F51" s="244"/>
      <c r="G51" s="1242" t="s">
        <v>554</v>
      </c>
      <c r="H51" s="1243"/>
      <c r="I51" s="1248" t="s">
        <v>555</v>
      </c>
      <c r="J51" s="1248"/>
      <c r="K51" s="1250"/>
      <c r="L51" s="1250"/>
      <c r="M51" s="1250"/>
      <c r="N51" s="1250"/>
      <c r="O51" s="1250"/>
    </row>
    <row r="52" spans="1:17" x14ac:dyDescent="0.15">
      <c r="B52" s="248"/>
      <c r="C52" s="244"/>
      <c r="D52" s="244"/>
      <c r="E52" s="244"/>
      <c r="F52" s="244"/>
      <c r="G52" s="1244"/>
      <c r="H52" s="1245"/>
      <c r="I52" s="1249"/>
      <c r="J52" s="1249"/>
      <c r="K52" s="1216"/>
      <c r="L52" s="1216"/>
      <c r="M52" s="1216"/>
      <c r="N52" s="1216"/>
      <c r="O52" s="1216"/>
    </row>
    <row r="53" spans="1:17" x14ac:dyDescent="0.15">
      <c r="A53" s="355"/>
      <c r="B53" s="248"/>
      <c r="C53" s="244"/>
      <c r="D53" s="244"/>
      <c r="E53" s="244"/>
      <c r="F53" s="244"/>
      <c r="G53" s="1244"/>
      <c r="H53" s="1245"/>
      <c r="I53" s="1228" t="s">
        <v>556</v>
      </c>
      <c r="J53" s="1228"/>
      <c r="K53" s="1251"/>
      <c r="L53" s="1251"/>
      <c r="M53" s="1251"/>
      <c r="N53" s="1251"/>
      <c r="O53" s="1251"/>
    </row>
    <row r="54" spans="1:17" x14ac:dyDescent="0.15">
      <c r="A54" s="355"/>
      <c r="B54" s="248"/>
      <c r="C54" s="244"/>
      <c r="D54" s="244"/>
      <c r="E54" s="244"/>
      <c r="F54" s="244"/>
      <c r="G54" s="1246"/>
      <c r="H54" s="1247"/>
      <c r="I54" s="1228"/>
      <c r="J54" s="1228"/>
      <c r="K54" s="1221"/>
      <c r="L54" s="1221"/>
      <c r="M54" s="1221"/>
      <c r="N54" s="1221"/>
      <c r="O54" s="1221"/>
    </row>
    <row r="55" spans="1:17" x14ac:dyDescent="0.15">
      <c r="A55" s="355"/>
      <c r="B55" s="248"/>
      <c r="C55" s="244"/>
      <c r="D55" s="244"/>
      <c r="E55" s="244"/>
      <c r="F55" s="244"/>
      <c r="G55" s="1222" t="s">
        <v>557</v>
      </c>
      <c r="H55" s="1223"/>
      <c r="I55" s="1228" t="s">
        <v>555</v>
      </c>
      <c r="J55" s="1228"/>
      <c r="K55" s="1250"/>
      <c r="L55" s="1250"/>
      <c r="M55" s="1250"/>
      <c r="N55" s="1250"/>
      <c r="O55" s="1250"/>
    </row>
    <row r="56" spans="1:17" x14ac:dyDescent="0.15">
      <c r="A56" s="355"/>
      <c r="B56" s="248"/>
      <c r="C56" s="244"/>
      <c r="D56" s="244"/>
      <c r="E56" s="244"/>
      <c r="F56" s="244"/>
      <c r="G56" s="1224"/>
      <c r="H56" s="1225"/>
      <c r="I56" s="1228"/>
      <c r="J56" s="1228"/>
      <c r="K56" s="1216"/>
      <c r="L56" s="1216"/>
      <c r="M56" s="1216"/>
      <c r="N56" s="1216"/>
      <c r="O56" s="1216"/>
    </row>
    <row r="57" spans="1:17" s="355" customFormat="1" x14ac:dyDescent="0.15">
      <c r="B57" s="356"/>
      <c r="C57" s="352"/>
      <c r="D57" s="352"/>
      <c r="E57" s="352"/>
      <c r="F57" s="352"/>
      <c r="G57" s="1224"/>
      <c r="H57" s="1225"/>
      <c r="I57" s="1218" t="s">
        <v>556</v>
      </c>
      <c r="J57" s="1218"/>
      <c r="K57" s="1251"/>
      <c r="L57" s="1251"/>
      <c r="M57" s="1251"/>
      <c r="N57" s="1251"/>
      <c r="O57" s="1251"/>
      <c r="P57" s="357"/>
      <c r="Q57" s="356"/>
    </row>
    <row r="58" spans="1:17" s="355" customFormat="1" x14ac:dyDescent="0.15">
      <c r="A58" s="243"/>
      <c r="B58" s="356"/>
      <c r="C58" s="352"/>
      <c r="D58" s="352"/>
      <c r="E58" s="352"/>
      <c r="F58" s="352"/>
      <c r="G58" s="1226"/>
      <c r="H58" s="1227"/>
      <c r="I58" s="1218"/>
      <c r="J58" s="1218"/>
      <c r="K58" s="1221"/>
      <c r="L58" s="1221"/>
      <c r="M58" s="1221"/>
      <c r="N58" s="1221"/>
      <c r="O58" s="122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30" t="s">
        <v>559</v>
      </c>
      <c r="H65" s="1231"/>
      <c r="I65" s="1231"/>
      <c r="J65" s="1231"/>
      <c r="K65" s="1231"/>
      <c r="L65" s="1231"/>
      <c r="M65" s="1231"/>
      <c r="N65" s="1231"/>
      <c r="O65" s="1232"/>
    </row>
    <row r="66" spans="2:30" x14ac:dyDescent="0.15">
      <c r="B66" s="248"/>
      <c r="C66" s="244"/>
      <c r="D66" s="244"/>
      <c r="E66" s="244"/>
      <c r="F66" s="244"/>
      <c r="G66" s="1233"/>
      <c r="H66" s="1234"/>
      <c r="I66" s="1234"/>
      <c r="J66" s="1234"/>
      <c r="K66" s="1234"/>
      <c r="L66" s="1234"/>
      <c r="M66" s="1234"/>
      <c r="N66" s="1234"/>
      <c r="O66" s="1235"/>
    </row>
    <row r="67" spans="2:30" x14ac:dyDescent="0.15">
      <c r="B67" s="248"/>
      <c r="C67" s="244"/>
      <c r="D67" s="244"/>
      <c r="E67" s="244"/>
      <c r="F67" s="244"/>
      <c r="G67" s="1233"/>
      <c r="H67" s="1234"/>
      <c r="I67" s="1234"/>
      <c r="J67" s="1234"/>
      <c r="K67" s="1234"/>
      <c r="L67" s="1234"/>
      <c r="M67" s="1234"/>
      <c r="N67" s="1234"/>
      <c r="O67" s="1235"/>
    </row>
    <row r="68" spans="2:30" x14ac:dyDescent="0.15">
      <c r="B68" s="248"/>
      <c r="C68" s="244"/>
      <c r="D68" s="244"/>
      <c r="E68" s="244"/>
      <c r="F68" s="244"/>
      <c r="G68" s="1233"/>
      <c r="H68" s="1234"/>
      <c r="I68" s="1234"/>
      <c r="J68" s="1234"/>
      <c r="K68" s="1234"/>
      <c r="L68" s="1234"/>
      <c r="M68" s="1234"/>
      <c r="N68" s="1234"/>
      <c r="O68" s="1235"/>
    </row>
    <row r="69" spans="2:30" x14ac:dyDescent="0.15">
      <c r="B69" s="248"/>
      <c r="C69" s="244"/>
      <c r="D69" s="244"/>
      <c r="E69" s="244"/>
      <c r="F69" s="244"/>
      <c r="G69" s="1236"/>
      <c r="H69" s="1237"/>
      <c r="I69" s="1237"/>
      <c r="J69" s="1237"/>
      <c r="K69" s="1237"/>
      <c r="L69" s="1237"/>
      <c r="M69" s="1237"/>
      <c r="N69" s="1237"/>
      <c r="O69" s="123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39"/>
      <c r="H72" s="1240"/>
      <c r="I72" s="1240"/>
      <c r="J72" s="1241"/>
      <c r="K72" s="354" t="s">
        <v>522</v>
      </c>
      <c r="L72" s="354" t="s">
        <v>523</v>
      </c>
      <c r="M72" s="354" t="s">
        <v>524</v>
      </c>
      <c r="N72" s="354" t="s">
        <v>525</v>
      </c>
      <c r="O72" s="354" t="s">
        <v>526</v>
      </c>
    </row>
    <row r="73" spans="2:30" x14ac:dyDescent="0.15">
      <c r="B73" s="248"/>
      <c r="C73" s="244"/>
      <c r="D73" s="244"/>
      <c r="E73" s="244"/>
      <c r="F73" s="244"/>
      <c r="G73" s="1242" t="s">
        <v>554</v>
      </c>
      <c r="H73" s="1243"/>
      <c r="I73" s="1248" t="s">
        <v>555</v>
      </c>
      <c r="J73" s="1248"/>
      <c r="K73" s="1229">
        <v>46.6</v>
      </c>
      <c r="L73" s="1229">
        <v>51.5</v>
      </c>
      <c r="M73" s="1216">
        <v>80.599999999999994</v>
      </c>
      <c r="N73" s="1216">
        <v>71.099999999999994</v>
      </c>
      <c r="O73" s="1216">
        <v>59.1</v>
      </c>
      <c r="S73" s="243">
        <v>9.9</v>
      </c>
    </row>
    <row r="74" spans="2:30" x14ac:dyDescent="0.15">
      <c r="B74" s="248"/>
      <c r="C74" s="244"/>
      <c r="D74" s="244"/>
      <c r="E74" s="244"/>
      <c r="F74" s="244"/>
      <c r="G74" s="1244"/>
      <c r="H74" s="1245"/>
      <c r="I74" s="1249"/>
      <c r="J74" s="1249"/>
      <c r="K74" s="1229"/>
      <c r="L74" s="1229"/>
      <c r="M74" s="1216"/>
      <c r="N74" s="1216"/>
      <c r="O74" s="1216"/>
    </row>
    <row r="75" spans="2:30" x14ac:dyDescent="0.15">
      <c r="B75" s="248"/>
      <c r="C75" s="244"/>
      <c r="D75" s="244"/>
      <c r="E75" s="244"/>
      <c r="F75" s="244"/>
      <c r="G75" s="1244"/>
      <c r="H75" s="1245"/>
      <c r="I75" s="1228" t="s">
        <v>561</v>
      </c>
      <c r="J75" s="1228"/>
      <c r="K75" s="1220">
        <v>13</v>
      </c>
      <c r="L75" s="1220">
        <v>12.2</v>
      </c>
      <c r="M75" s="1220">
        <v>10.6</v>
      </c>
      <c r="N75" s="1220">
        <v>9.8000000000000007</v>
      </c>
      <c r="O75" s="1220">
        <v>9.1999999999999993</v>
      </c>
      <c r="U75" s="243">
        <v>81.2</v>
      </c>
      <c r="W75" s="243">
        <v>87.2</v>
      </c>
      <c r="Y75" s="243">
        <v>99.8</v>
      </c>
      <c r="AA75" s="243">
        <v>109.5</v>
      </c>
      <c r="AC75" s="243">
        <v>115.2</v>
      </c>
    </row>
    <row r="76" spans="2:30" x14ac:dyDescent="0.15">
      <c r="B76" s="248"/>
      <c r="C76" s="244"/>
      <c r="D76" s="244"/>
      <c r="E76" s="244"/>
      <c r="F76" s="244"/>
      <c r="G76" s="1246"/>
      <c r="H76" s="1247"/>
      <c r="I76" s="1228"/>
      <c r="J76" s="1228"/>
      <c r="K76" s="1221"/>
      <c r="L76" s="1221"/>
      <c r="M76" s="1221"/>
      <c r="N76" s="1221"/>
      <c r="O76" s="1221"/>
    </row>
    <row r="77" spans="2:30" x14ac:dyDescent="0.15">
      <c r="B77" s="248"/>
      <c r="C77" s="244"/>
      <c r="D77" s="244"/>
      <c r="E77" s="244"/>
      <c r="F77" s="244"/>
      <c r="G77" s="1222" t="s">
        <v>557</v>
      </c>
      <c r="H77" s="1223"/>
      <c r="I77" s="1228" t="s">
        <v>555</v>
      </c>
      <c r="J77" s="1228"/>
      <c r="K77" s="1229">
        <v>20.3</v>
      </c>
      <c r="L77" s="1229">
        <v>5.7</v>
      </c>
      <c r="M77" s="1216">
        <v>0</v>
      </c>
      <c r="N77" s="1216">
        <v>0</v>
      </c>
      <c r="O77" s="1216">
        <v>0</v>
      </c>
      <c r="R77" s="243">
        <v>12.3</v>
      </c>
      <c r="T77" s="243">
        <v>11.1</v>
      </c>
    </row>
    <row r="78" spans="2:30" x14ac:dyDescent="0.15">
      <c r="B78" s="248"/>
      <c r="C78" s="244"/>
      <c r="D78" s="244"/>
      <c r="E78" s="244"/>
      <c r="F78" s="244"/>
      <c r="G78" s="1224"/>
      <c r="H78" s="1225"/>
      <c r="I78" s="1228"/>
      <c r="J78" s="1228"/>
      <c r="K78" s="1229"/>
      <c r="L78" s="1229"/>
      <c r="M78" s="1216"/>
      <c r="N78" s="1216"/>
      <c r="O78" s="1216"/>
    </row>
    <row r="79" spans="2:30" x14ac:dyDescent="0.15">
      <c r="B79" s="248"/>
      <c r="C79" s="244"/>
      <c r="D79" s="244"/>
      <c r="E79" s="244"/>
      <c r="F79" s="244"/>
      <c r="G79" s="1224"/>
      <c r="H79" s="1225"/>
      <c r="I79" s="1217" t="s">
        <v>561</v>
      </c>
      <c r="J79" s="1218"/>
      <c r="K79" s="1219">
        <v>12.2</v>
      </c>
      <c r="L79" s="1219">
        <v>10.8</v>
      </c>
      <c r="M79" s="1219">
        <v>9.8000000000000007</v>
      </c>
      <c r="N79" s="1219">
        <v>9.1</v>
      </c>
      <c r="O79" s="1219">
        <v>8.6</v>
      </c>
      <c r="V79" s="243">
        <v>53.5</v>
      </c>
      <c r="X79" s="243">
        <v>48.2</v>
      </c>
      <c r="Z79" s="243">
        <v>34.200000000000003</v>
      </c>
      <c r="AB79" s="243">
        <v>30.3</v>
      </c>
      <c r="AD79" s="243">
        <v>28.9</v>
      </c>
    </row>
    <row r="80" spans="2:30" x14ac:dyDescent="0.15">
      <c r="B80" s="248"/>
      <c r="C80" s="244"/>
      <c r="D80" s="244"/>
      <c r="E80" s="244"/>
      <c r="F80" s="244"/>
      <c r="G80" s="1226"/>
      <c r="H80" s="1227"/>
      <c r="I80" s="1218"/>
      <c r="J80" s="1218"/>
      <c r="K80" s="1219"/>
      <c r="L80" s="1219"/>
      <c r="M80" s="1219"/>
      <c r="N80" s="1219"/>
      <c r="O80" s="1219"/>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138001</v>
      </c>
      <c r="E3" s="116"/>
      <c r="F3" s="117">
        <v>146140</v>
      </c>
      <c r="G3" s="118"/>
      <c r="H3" s="119"/>
    </row>
    <row r="4" spans="1:8" x14ac:dyDescent="0.15">
      <c r="A4" s="120"/>
      <c r="B4" s="121"/>
      <c r="C4" s="122"/>
      <c r="D4" s="123">
        <v>77530</v>
      </c>
      <c r="E4" s="124"/>
      <c r="F4" s="125">
        <v>75451</v>
      </c>
      <c r="G4" s="126"/>
      <c r="H4" s="127"/>
    </row>
    <row r="5" spans="1:8" x14ac:dyDescent="0.15">
      <c r="A5" s="108" t="s">
        <v>516</v>
      </c>
      <c r="B5" s="113"/>
      <c r="C5" s="114"/>
      <c r="D5" s="115">
        <v>80701</v>
      </c>
      <c r="E5" s="116"/>
      <c r="F5" s="117">
        <v>146641</v>
      </c>
      <c r="G5" s="118"/>
      <c r="H5" s="119"/>
    </row>
    <row r="6" spans="1:8" x14ac:dyDescent="0.15">
      <c r="A6" s="120"/>
      <c r="B6" s="121"/>
      <c r="C6" s="122"/>
      <c r="D6" s="123">
        <v>53770</v>
      </c>
      <c r="E6" s="124"/>
      <c r="F6" s="125">
        <v>68142</v>
      </c>
      <c r="G6" s="126"/>
      <c r="H6" s="127"/>
    </row>
    <row r="7" spans="1:8" x14ac:dyDescent="0.15">
      <c r="A7" s="108" t="s">
        <v>517</v>
      </c>
      <c r="B7" s="113"/>
      <c r="C7" s="114"/>
      <c r="D7" s="115">
        <v>327544</v>
      </c>
      <c r="E7" s="116"/>
      <c r="F7" s="117">
        <v>174587</v>
      </c>
      <c r="G7" s="118"/>
      <c r="H7" s="119"/>
    </row>
    <row r="8" spans="1:8" x14ac:dyDescent="0.15">
      <c r="A8" s="120"/>
      <c r="B8" s="121"/>
      <c r="C8" s="122"/>
      <c r="D8" s="123">
        <v>63487</v>
      </c>
      <c r="E8" s="124"/>
      <c r="F8" s="125">
        <v>79695</v>
      </c>
      <c r="G8" s="126"/>
      <c r="H8" s="127"/>
    </row>
    <row r="9" spans="1:8" x14ac:dyDescent="0.15">
      <c r="A9" s="108" t="s">
        <v>518</v>
      </c>
      <c r="B9" s="113"/>
      <c r="C9" s="114"/>
      <c r="D9" s="115">
        <v>109227</v>
      </c>
      <c r="E9" s="116"/>
      <c r="F9" s="117">
        <v>175675</v>
      </c>
      <c r="G9" s="118"/>
      <c r="H9" s="119"/>
    </row>
    <row r="10" spans="1:8" x14ac:dyDescent="0.15">
      <c r="A10" s="120"/>
      <c r="B10" s="121"/>
      <c r="C10" s="122"/>
      <c r="D10" s="123">
        <v>61537</v>
      </c>
      <c r="E10" s="124"/>
      <c r="F10" s="125">
        <v>87698</v>
      </c>
      <c r="G10" s="126"/>
      <c r="H10" s="127"/>
    </row>
    <row r="11" spans="1:8" x14ac:dyDescent="0.15">
      <c r="A11" s="108" t="s">
        <v>519</v>
      </c>
      <c r="B11" s="113"/>
      <c r="C11" s="114"/>
      <c r="D11" s="115">
        <v>72144</v>
      </c>
      <c r="E11" s="116"/>
      <c r="F11" s="117">
        <v>162193</v>
      </c>
      <c r="G11" s="118"/>
      <c r="H11" s="119"/>
    </row>
    <row r="12" spans="1:8" x14ac:dyDescent="0.15">
      <c r="A12" s="120"/>
      <c r="B12" s="121"/>
      <c r="C12" s="128"/>
      <c r="D12" s="123">
        <v>29473</v>
      </c>
      <c r="E12" s="124"/>
      <c r="F12" s="125">
        <v>79985</v>
      </c>
      <c r="G12" s="126"/>
      <c r="H12" s="127"/>
    </row>
    <row r="13" spans="1:8" x14ac:dyDescent="0.15">
      <c r="A13" s="108"/>
      <c r="B13" s="113"/>
      <c r="C13" s="129"/>
      <c r="D13" s="130">
        <v>145523</v>
      </c>
      <c r="E13" s="131"/>
      <c r="F13" s="132">
        <v>161047</v>
      </c>
      <c r="G13" s="133"/>
      <c r="H13" s="119"/>
    </row>
    <row r="14" spans="1:8" x14ac:dyDescent="0.15">
      <c r="A14" s="120"/>
      <c r="B14" s="121"/>
      <c r="C14" s="122"/>
      <c r="D14" s="123">
        <v>57159</v>
      </c>
      <c r="E14" s="124"/>
      <c r="F14" s="125">
        <v>78194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4.3499999999999996</v>
      </c>
      <c r="C19" s="134">
        <f>ROUND(VALUE(SUBSTITUTE(実質収支比率等に係る経年分析!G$48,"▲","-")),2)</f>
        <v>1.3</v>
      </c>
      <c r="D19" s="134">
        <f>ROUND(VALUE(SUBSTITUTE(実質収支比率等に係る経年分析!H$48,"▲","-")),2)</f>
        <v>6.14</v>
      </c>
      <c r="E19" s="134">
        <f>ROUND(VALUE(SUBSTITUTE(実質収支比率等に係る経年分析!I$48,"▲","-")),2)</f>
        <v>5.24</v>
      </c>
      <c r="F19" s="134">
        <f>ROUND(VALUE(SUBSTITUTE(実質収支比率等に係る経年分析!J$48,"▲","-")),2)</f>
        <v>9.77</v>
      </c>
    </row>
    <row r="20" spans="1:11" x14ac:dyDescent="0.15">
      <c r="A20" s="134" t="s">
        <v>43</v>
      </c>
      <c r="B20" s="134">
        <f>ROUND(VALUE(SUBSTITUTE(実質収支比率等に係る経年分析!F$47,"▲","-")),2)</f>
        <v>14.74</v>
      </c>
      <c r="C20" s="134">
        <f>ROUND(VALUE(SUBSTITUTE(実質収支比率等に係る経年分析!G$47,"▲","-")),2)</f>
        <v>13.49</v>
      </c>
      <c r="D20" s="134">
        <f>ROUND(VALUE(SUBSTITUTE(実質収支比率等に係る経年分析!H$47,"▲","-")),2)</f>
        <v>7.54</v>
      </c>
      <c r="E20" s="134">
        <f>ROUND(VALUE(SUBSTITUTE(実質収支比率等に係る経年分析!I$47,"▲","-")),2)</f>
        <v>10.76</v>
      </c>
      <c r="F20" s="134">
        <f>ROUND(VALUE(SUBSTITUTE(実質収支比率等に係る経年分析!J$47,"▲","-")),2)</f>
        <v>14.3</v>
      </c>
    </row>
    <row r="21" spans="1:11" x14ac:dyDescent="0.15">
      <c r="A21" s="134" t="s">
        <v>44</v>
      </c>
      <c r="B21" s="134">
        <f>IF(ISNUMBER(VALUE(SUBSTITUTE(実質収支比率等に係る経年分析!F$49,"▲","-"))),ROUND(VALUE(SUBSTITUTE(実質収支比率等に係る経年分析!F$49,"▲","-")),2),NA())</f>
        <v>-0.52</v>
      </c>
      <c r="C21" s="134">
        <f>IF(ISNUMBER(VALUE(SUBSTITUTE(実質収支比率等に係る経年分析!G$49,"▲","-"))),ROUND(VALUE(SUBSTITUTE(実質収支比率等に係る経年分析!G$49,"▲","-")),2),NA())</f>
        <v>-4.84</v>
      </c>
      <c r="D21" s="134">
        <f>IF(ISNUMBER(VALUE(SUBSTITUTE(実質収支比率等に係る経年分析!H$49,"▲","-"))),ROUND(VALUE(SUBSTITUTE(実質収支比率等に係る経年分析!H$49,"▲","-")),2),NA())</f>
        <v>0.52</v>
      </c>
      <c r="E21" s="134">
        <f>IF(ISNUMBER(VALUE(SUBSTITUTE(実質収支比率等に係る経年分析!I$49,"▲","-"))),ROUND(VALUE(SUBSTITUTE(実質収支比率等に係る経年分析!I$49,"▲","-")),2),NA())</f>
        <v>3.36</v>
      </c>
      <c r="F21" s="134">
        <f>IF(ISNUMBER(VALUE(SUBSTITUTE(実質収支比率等に係る経年分析!J$49,"▲","-"))),ROUND(VALUE(SUBSTITUTE(実質収支比率等に係る経年分析!J$49,"▲","-")),2),NA())</f>
        <v>8.31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3.64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1.1499999999999999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1.1100000000000001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4.3499999999999996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532</v>
      </c>
      <c r="E42" s="136"/>
      <c r="F42" s="136"/>
      <c r="G42" s="136">
        <f>'実質公債費比率（分子）の構造'!L$52</f>
        <v>469</v>
      </c>
      <c r="H42" s="136"/>
      <c r="I42" s="136"/>
      <c r="J42" s="136">
        <f>'実質公債費比率（分子）の構造'!M$52</f>
        <v>484</v>
      </c>
      <c r="K42" s="136"/>
      <c r="L42" s="136"/>
      <c r="M42" s="136">
        <f>'実質公債費比率（分子）の構造'!N$52</f>
        <v>478</v>
      </c>
      <c r="N42" s="136"/>
      <c r="O42" s="136"/>
      <c r="P42" s="136">
        <f>'実質公債費比率（分子）の構造'!O$52</f>
        <v>465</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69</v>
      </c>
      <c r="C46" s="136"/>
      <c r="D46" s="136"/>
      <c r="E46" s="136">
        <f>'実質公債費比率（分子）の構造'!L$48</f>
        <v>80</v>
      </c>
      <c r="F46" s="136"/>
      <c r="G46" s="136"/>
      <c r="H46" s="136">
        <f>'実質公債費比率（分子）の構造'!M$48</f>
        <v>82</v>
      </c>
      <c r="I46" s="136"/>
      <c r="J46" s="136"/>
      <c r="K46" s="136">
        <f>'実質公債費比率（分子）の構造'!N$48</f>
        <v>74</v>
      </c>
      <c r="L46" s="136"/>
      <c r="M46" s="136"/>
      <c r="N46" s="136">
        <f>'実質公債費比率（分子）の構造'!O$48</f>
        <v>67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708</v>
      </c>
      <c r="C49" s="136"/>
      <c r="D49" s="136"/>
      <c r="E49" s="136">
        <f>'実質公債費比率（分子）の構造'!L$45</f>
        <v>626</v>
      </c>
      <c r="F49" s="136"/>
      <c r="G49" s="136"/>
      <c r="H49" s="136">
        <f>'実質公債費比率（分子）の構造'!M$45</f>
        <v>616</v>
      </c>
      <c r="I49" s="136"/>
      <c r="J49" s="136"/>
      <c r="K49" s="136">
        <f>'実質公債費比率（分子）の構造'!N$45</f>
        <v>606</v>
      </c>
      <c r="L49" s="136"/>
      <c r="M49" s="136"/>
      <c r="N49" s="136">
        <f>'実質公債費比率（分子）の構造'!O$45</f>
        <v>589</v>
      </c>
      <c r="O49" s="136"/>
      <c r="P49" s="136"/>
    </row>
    <row r="50" spans="1:16" x14ac:dyDescent="0.15">
      <c r="A50" s="136" t="s">
        <v>59</v>
      </c>
      <c r="B50" s="136" t="e">
        <f>NA()</f>
        <v>#N/A</v>
      </c>
      <c r="C50" s="136">
        <f>IF(ISNUMBER('実質公債費比率（分子）の構造'!K$53),'実質公債費比率（分子）の構造'!K$53,NA())</f>
        <v>250</v>
      </c>
      <c r="D50" s="136" t="e">
        <f>NA()</f>
        <v>#N/A</v>
      </c>
      <c r="E50" s="136" t="e">
        <f>NA()</f>
        <v>#N/A</v>
      </c>
      <c r="F50" s="136">
        <f>IF(ISNUMBER('実質公債費比率（分子）の構造'!L$53),'実質公債費比率（分子）の構造'!L$53,NA())</f>
        <v>237</v>
      </c>
      <c r="G50" s="136" t="e">
        <f>NA()</f>
        <v>#N/A</v>
      </c>
      <c r="H50" s="136" t="e">
        <f>NA()</f>
        <v>#N/A</v>
      </c>
      <c r="I50" s="136">
        <f>IF(ISNUMBER('実質公債費比率（分子）の構造'!M$53),'実質公債費比率（分子）の構造'!M$53,NA())</f>
        <v>214</v>
      </c>
      <c r="J50" s="136" t="e">
        <f>NA()</f>
        <v>#N/A</v>
      </c>
      <c r="K50" s="136" t="e">
        <f>NA()</f>
        <v>#N/A</v>
      </c>
      <c r="L50" s="136">
        <f>IF(ISNUMBER('実質公債費比率（分子）の構造'!N$53),'実質公債費比率（分子）の構造'!N$53,NA())</f>
        <v>202</v>
      </c>
      <c r="M50" s="136" t="e">
        <f>NA()</f>
        <v>#N/A</v>
      </c>
      <c r="N50" s="136" t="e">
        <f>NA()</f>
        <v>#N/A</v>
      </c>
      <c r="O50" s="136">
        <f>IF(ISNUMBER('実質公債費比率（分子）の構造'!O$53),'実質公債費比率（分子）の構造'!O$53,NA())</f>
        <v>191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4328</v>
      </c>
      <c r="E56" s="135"/>
      <c r="F56" s="135"/>
      <c r="G56" s="135">
        <f>'将来負担比率（分子）の構造'!J$51</f>
        <v>4112</v>
      </c>
      <c r="H56" s="135"/>
      <c r="I56" s="135"/>
      <c r="J56" s="135">
        <f>'将来負担比率（分子）の構造'!K$51</f>
        <v>3883</v>
      </c>
      <c r="K56" s="135"/>
      <c r="L56" s="135"/>
      <c r="M56" s="135">
        <f>'将来負担比率（分子）の構造'!L$51</f>
        <v>3878</v>
      </c>
      <c r="N56" s="135"/>
      <c r="O56" s="135"/>
      <c r="P56" s="135">
        <f>'将来負担比率（分子）の構造'!M$51</f>
        <v>3639</v>
      </c>
    </row>
    <row r="57" spans="1:16" x14ac:dyDescent="0.15">
      <c r="A57" s="135" t="s">
        <v>35</v>
      </c>
      <c r="B57" s="135"/>
      <c r="C57" s="135"/>
      <c r="D57" s="135">
        <f>'将来負担比率（分子）の構造'!I$50</f>
        <v>392</v>
      </c>
      <c r="E57" s="135"/>
      <c r="F57" s="135"/>
      <c r="G57" s="135">
        <f>'将来負担比率（分子）の構造'!J$50</f>
        <v>335</v>
      </c>
      <c r="H57" s="135"/>
      <c r="I57" s="135"/>
      <c r="J57" s="135">
        <f>'将来負担比率（分子）の構造'!K$50</f>
        <v>293</v>
      </c>
      <c r="K57" s="135"/>
      <c r="L57" s="135"/>
      <c r="M57" s="135">
        <f>'将来負担比率（分子）の構造'!L$50</f>
        <v>259</v>
      </c>
      <c r="N57" s="135"/>
      <c r="O57" s="135"/>
      <c r="P57" s="135">
        <f>'将来負担比率（分子）の構造'!M$50</f>
        <v>246</v>
      </c>
    </row>
    <row r="58" spans="1:16" x14ac:dyDescent="0.15">
      <c r="A58" s="135" t="s">
        <v>34</v>
      </c>
      <c r="B58" s="135"/>
      <c r="C58" s="135"/>
      <c r="D58" s="135">
        <f>'将来負担比率（分子）の構造'!I$49</f>
        <v>1042</v>
      </c>
      <c r="E58" s="135"/>
      <c r="F58" s="135"/>
      <c r="G58" s="135">
        <f>'将来負担比率（分子）の構造'!J$49</f>
        <v>924</v>
      </c>
      <c r="H58" s="135"/>
      <c r="I58" s="135"/>
      <c r="J58" s="135">
        <f>'将来負担比率（分子）の構造'!K$49</f>
        <v>832</v>
      </c>
      <c r="K58" s="135"/>
      <c r="L58" s="135"/>
      <c r="M58" s="135">
        <f>'将来負担比率（分子）の構造'!L$49</f>
        <v>904</v>
      </c>
      <c r="N58" s="135"/>
      <c r="O58" s="135"/>
      <c r="P58" s="135">
        <f>'将来負担比率（分子）の構造'!M$49</f>
        <v>1097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f>'将来負担比率（分子）の構造'!K$46</f>
        <v>32</v>
      </c>
      <c r="I61" s="135"/>
      <c r="J61" s="135"/>
      <c r="K61" s="135">
        <f>'将来負担比率（分子）の構造'!L$46</f>
        <v>16</v>
      </c>
      <c r="L61" s="135"/>
      <c r="M61" s="135"/>
      <c r="N61" s="135">
        <f>'将来負担比率（分子）の構造'!M$46</f>
        <v>40</v>
      </c>
      <c r="O61" s="135"/>
      <c r="P61" s="135"/>
    </row>
    <row r="62" spans="1:16" x14ac:dyDescent="0.15">
      <c r="A62" s="135" t="s">
        <v>29</v>
      </c>
      <c r="B62" s="135">
        <f>'将来負担比率（分子）の構造'!I$45</f>
        <v>522</v>
      </c>
      <c r="C62" s="135"/>
      <c r="D62" s="135"/>
      <c r="E62" s="135">
        <f>'将来負担比率（分子）の構造'!J$45</f>
        <v>462</v>
      </c>
      <c r="F62" s="135"/>
      <c r="G62" s="135"/>
      <c r="H62" s="135">
        <f>'将来負担比率（分子）の構造'!K$45</f>
        <v>597</v>
      </c>
      <c r="I62" s="135"/>
      <c r="J62" s="135"/>
      <c r="K62" s="135">
        <f>'将来負担比率（分子）の構造'!L$45</f>
        <v>648</v>
      </c>
      <c r="L62" s="135"/>
      <c r="M62" s="135"/>
      <c r="N62" s="135">
        <f>'将来負担比率（分子）の構造'!M$45</f>
        <v>617</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1056</v>
      </c>
      <c r="C64" s="135"/>
      <c r="D64" s="135"/>
      <c r="E64" s="135">
        <f>'将来負担比率（分子）の構造'!J$43</f>
        <v>1058</v>
      </c>
      <c r="F64" s="135"/>
      <c r="G64" s="135"/>
      <c r="H64" s="135">
        <f>'将来負担比率（分子）の構造'!K$43</f>
        <v>1095</v>
      </c>
      <c r="I64" s="135"/>
      <c r="J64" s="135"/>
      <c r="K64" s="135">
        <f>'将来負担比率（分子）の構造'!L$43</f>
        <v>1096</v>
      </c>
      <c r="L64" s="135"/>
      <c r="M64" s="135"/>
      <c r="N64" s="135">
        <f>'将来負担比率（分子）の構造'!M$43</f>
        <v>1059</v>
      </c>
      <c r="O64" s="135"/>
      <c r="P64" s="135"/>
    </row>
    <row r="65" spans="1:16" x14ac:dyDescent="0.15">
      <c r="A65" s="135" t="s">
        <v>26</v>
      </c>
      <c r="B65" s="135">
        <f>'将来負担比率（分子）の構造'!I$42</f>
        <v>73</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5135</v>
      </c>
      <c r="C66" s="135"/>
      <c r="D66" s="135"/>
      <c r="E66" s="135">
        <f>'将来負担比率（分子）の構造'!J$41</f>
        <v>4970</v>
      </c>
      <c r="F66" s="135"/>
      <c r="G66" s="135"/>
      <c r="H66" s="135">
        <f>'将来負担比率（分子）の構造'!K$41</f>
        <v>5036</v>
      </c>
      <c r="I66" s="135"/>
      <c r="J66" s="135"/>
      <c r="K66" s="135">
        <f>'将来負担比率（分子）の構造'!L$41</f>
        <v>4805</v>
      </c>
      <c r="L66" s="135"/>
      <c r="M66" s="135"/>
      <c r="N66" s="135">
        <f>'将来負担比率（分子）の構造'!M$41</f>
        <v>4558</v>
      </c>
      <c r="O66" s="135"/>
      <c r="P66" s="135"/>
    </row>
    <row r="67" spans="1:16" x14ac:dyDescent="0.15">
      <c r="A67" s="135" t="s">
        <v>63</v>
      </c>
      <c r="B67" s="135" t="e">
        <f>NA()</f>
        <v>#N/A</v>
      </c>
      <c r="C67" s="135">
        <f>IF(ISNUMBER('将来負担比率（分子）の構造'!I$52), IF('将来負担比率（分子）の構造'!I$52 &lt; 0, 0, '将来負担比率（分子）の構造'!I$52), NA())</f>
        <v>1025</v>
      </c>
      <c r="D67" s="135" t="e">
        <f>NA()</f>
        <v>#N/A</v>
      </c>
      <c r="E67" s="135" t="e">
        <f>NA()</f>
        <v>#N/A</v>
      </c>
      <c r="F67" s="135">
        <f>IF(ISNUMBER('将来負担比率（分子）の構造'!J$52), IF('将来負担比率（分子）の構造'!J$52 &lt; 0, 0, '将来負担比率（分子）の構造'!J$52), NA())</f>
        <v>1120</v>
      </c>
      <c r="G67" s="135" t="e">
        <f>NA()</f>
        <v>#N/A</v>
      </c>
      <c r="H67" s="135" t="e">
        <f>NA()</f>
        <v>#N/A</v>
      </c>
      <c r="I67" s="135">
        <f>IF(ISNUMBER('将来負担比率（分子）の構造'!K$52), IF('将来負担比率（分子）の構造'!K$52 &lt; 0, 0, '将来負担比率（分子）の構造'!K$52), NA())</f>
        <v>1753</v>
      </c>
      <c r="J67" s="135" t="e">
        <f>NA()</f>
        <v>#N/A</v>
      </c>
      <c r="K67" s="135" t="e">
        <f>NA()</f>
        <v>#N/A</v>
      </c>
      <c r="L67" s="135">
        <f>IF(ISNUMBER('将来負担比率（分子）の構造'!L$52), IF('将来負担比率（分子）の構造'!L$52 &lt; 0, 0, '将来負担比率（分子）の構造'!L$52), NA())</f>
        <v>1523</v>
      </c>
      <c r="M67" s="135" t="e">
        <f>NA()</f>
        <v>#N/A</v>
      </c>
      <c r="N67" s="135" t="e">
        <f>NA()</f>
        <v>#N/A</v>
      </c>
      <c r="O67" s="135">
        <f>IF(ISNUMBER('将来負担比率（分子）の構造'!M$52), IF('将来負担比率（分子）の構造'!M$52 &lt; 0, 0, '将来負担比率（分子）の構造'!M$52), NA())</f>
        <v>1292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559750</v>
      </c>
      <c r="S5" s="669"/>
      <c r="T5" s="669"/>
      <c r="U5" s="669"/>
      <c r="V5" s="669"/>
      <c r="W5" s="669"/>
      <c r="X5" s="669"/>
      <c r="Y5" s="716"/>
      <c r="Z5" s="729">
        <v>9</v>
      </c>
      <c r="AA5" s="729"/>
      <c r="AB5" s="729"/>
      <c r="AC5" s="729"/>
      <c r="AD5" s="730">
        <v>559750</v>
      </c>
      <c r="AE5" s="730"/>
      <c r="AF5" s="730"/>
      <c r="AG5" s="730"/>
      <c r="AH5" s="730"/>
      <c r="AI5" s="730"/>
      <c r="AJ5" s="730"/>
      <c r="AK5" s="730"/>
      <c r="AL5" s="717">
        <v>22.3</v>
      </c>
      <c r="AM5" s="686"/>
      <c r="AN5" s="686"/>
      <c r="AO5" s="718"/>
      <c r="AP5" s="705" t="s">
        <v>207</v>
      </c>
      <c r="AQ5" s="706"/>
      <c r="AR5" s="706"/>
      <c r="AS5" s="706"/>
      <c r="AT5" s="706"/>
      <c r="AU5" s="706"/>
      <c r="AV5" s="706"/>
      <c r="AW5" s="706"/>
      <c r="AX5" s="706"/>
      <c r="AY5" s="706"/>
      <c r="AZ5" s="706"/>
      <c r="BA5" s="706"/>
      <c r="BB5" s="706"/>
      <c r="BC5" s="706"/>
      <c r="BD5" s="706"/>
      <c r="BE5" s="706"/>
      <c r="BF5" s="707"/>
      <c r="BG5" s="618">
        <v>556588</v>
      </c>
      <c r="BH5" s="619"/>
      <c r="BI5" s="619"/>
      <c r="BJ5" s="619"/>
      <c r="BK5" s="619"/>
      <c r="BL5" s="619"/>
      <c r="BM5" s="619"/>
      <c r="BN5" s="620"/>
      <c r="BO5" s="671">
        <v>99.4</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48813</v>
      </c>
      <c r="S6" s="619"/>
      <c r="T6" s="619"/>
      <c r="U6" s="619"/>
      <c r="V6" s="619"/>
      <c r="W6" s="619"/>
      <c r="X6" s="619"/>
      <c r="Y6" s="620"/>
      <c r="Z6" s="671">
        <v>0.8</v>
      </c>
      <c r="AA6" s="671"/>
      <c r="AB6" s="671"/>
      <c r="AC6" s="671"/>
      <c r="AD6" s="672">
        <v>48813</v>
      </c>
      <c r="AE6" s="672"/>
      <c r="AF6" s="672"/>
      <c r="AG6" s="672"/>
      <c r="AH6" s="672"/>
      <c r="AI6" s="672"/>
      <c r="AJ6" s="672"/>
      <c r="AK6" s="672"/>
      <c r="AL6" s="641">
        <v>1.9</v>
      </c>
      <c r="AM6" s="673"/>
      <c r="AN6" s="673"/>
      <c r="AO6" s="674"/>
      <c r="AP6" s="615" t="s">
        <v>213</v>
      </c>
      <c r="AQ6" s="616"/>
      <c r="AR6" s="616"/>
      <c r="AS6" s="616"/>
      <c r="AT6" s="616"/>
      <c r="AU6" s="616"/>
      <c r="AV6" s="616"/>
      <c r="AW6" s="616"/>
      <c r="AX6" s="616"/>
      <c r="AY6" s="616"/>
      <c r="AZ6" s="616"/>
      <c r="BA6" s="616"/>
      <c r="BB6" s="616"/>
      <c r="BC6" s="616"/>
      <c r="BD6" s="616"/>
      <c r="BE6" s="616"/>
      <c r="BF6" s="617"/>
      <c r="BG6" s="618">
        <v>556588</v>
      </c>
      <c r="BH6" s="619"/>
      <c r="BI6" s="619"/>
      <c r="BJ6" s="619"/>
      <c r="BK6" s="619"/>
      <c r="BL6" s="619"/>
      <c r="BM6" s="619"/>
      <c r="BN6" s="620"/>
      <c r="BO6" s="671">
        <v>99.4</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61721</v>
      </c>
      <c r="CS6" s="619"/>
      <c r="CT6" s="619"/>
      <c r="CU6" s="619"/>
      <c r="CV6" s="619"/>
      <c r="CW6" s="619"/>
      <c r="CX6" s="619"/>
      <c r="CY6" s="620"/>
      <c r="CZ6" s="671">
        <v>1</v>
      </c>
      <c r="DA6" s="671"/>
      <c r="DB6" s="671"/>
      <c r="DC6" s="671"/>
      <c r="DD6" s="624" t="s">
        <v>208</v>
      </c>
      <c r="DE6" s="619"/>
      <c r="DF6" s="619"/>
      <c r="DG6" s="619"/>
      <c r="DH6" s="619"/>
      <c r="DI6" s="619"/>
      <c r="DJ6" s="619"/>
      <c r="DK6" s="619"/>
      <c r="DL6" s="619"/>
      <c r="DM6" s="619"/>
      <c r="DN6" s="619"/>
      <c r="DO6" s="619"/>
      <c r="DP6" s="620"/>
      <c r="DQ6" s="624">
        <v>61721</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666</v>
      </c>
      <c r="S7" s="619"/>
      <c r="T7" s="619"/>
      <c r="U7" s="619"/>
      <c r="V7" s="619"/>
      <c r="W7" s="619"/>
      <c r="X7" s="619"/>
      <c r="Y7" s="620"/>
      <c r="Z7" s="671">
        <v>0</v>
      </c>
      <c r="AA7" s="671"/>
      <c r="AB7" s="671"/>
      <c r="AC7" s="671"/>
      <c r="AD7" s="672">
        <v>666</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222081</v>
      </c>
      <c r="BH7" s="619"/>
      <c r="BI7" s="619"/>
      <c r="BJ7" s="619"/>
      <c r="BK7" s="619"/>
      <c r="BL7" s="619"/>
      <c r="BM7" s="619"/>
      <c r="BN7" s="620"/>
      <c r="BO7" s="671">
        <v>39.700000000000003</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2153490</v>
      </c>
      <c r="CS7" s="619"/>
      <c r="CT7" s="619"/>
      <c r="CU7" s="619"/>
      <c r="CV7" s="619"/>
      <c r="CW7" s="619"/>
      <c r="CX7" s="619"/>
      <c r="CY7" s="620"/>
      <c r="CZ7" s="671">
        <v>36</v>
      </c>
      <c r="DA7" s="671"/>
      <c r="DB7" s="671"/>
      <c r="DC7" s="671"/>
      <c r="DD7" s="624">
        <v>31669</v>
      </c>
      <c r="DE7" s="619"/>
      <c r="DF7" s="619"/>
      <c r="DG7" s="619"/>
      <c r="DH7" s="619"/>
      <c r="DI7" s="619"/>
      <c r="DJ7" s="619"/>
      <c r="DK7" s="619"/>
      <c r="DL7" s="619"/>
      <c r="DM7" s="619"/>
      <c r="DN7" s="619"/>
      <c r="DO7" s="619"/>
      <c r="DP7" s="620"/>
      <c r="DQ7" s="624">
        <v>2085111</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1984</v>
      </c>
      <c r="S8" s="619"/>
      <c r="T8" s="619"/>
      <c r="U8" s="619"/>
      <c r="V8" s="619"/>
      <c r="W8" s="619"/>
      <c r="X8" s="619"/>
      <c r="Y8" s="620"/>
      <c r="Z8" s="671">
        <v>0</v>
      </c>
      <c r="AA8" s="671"/>
      <c r="AB8" s="671"/>
      <c r="AC8" s="671"/>
      <c r="AD8" s="672">
        <v>1984</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10984</v>
      </c>
      <c r="BH8" s="619"/>
      <c r="BI8" s="619"/>
      <c r="BJ8" s="619"/>
      <c r="BK8" s="619"/>
      <c r="BL8" s="619"/>
      <c r="BM8" s="619"/>
      <c r="BN8" s="620"/>
      <c r="BO8" s="671">
        <v>2</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1350297</v>
      </c>
      <c r="CS8" s="619"/>
      <c r="CT8" s="619"/>
      <c r="CU8" s="619"/>
      <c r="CV8" s="619"/>
      <c r="CW8" s="619"/>
      <c r="CX8" s="619"/>
      <c r="CY8" s="620"/>
      <c r="CZ8" s="671">
        <v>22.6</v>
      </c>
      <c r="DA8" s="671"/>
      <c r="DB8" s="671"/>
      <c r="DC8" s="671"/>
      <c r="DD8" s="624">
        <v>55032</v>
      </c>
      <c r="DE8" s="619"/>
      <c r="DF8" s="619"/>
      <c r="DG8" s="619"/>
      <c r="DH8" s="619"/>
      <c r="DI8" s="619"/>
      <c r="DJ8" s="619"/>
      <c r="DK8" s="619"/>
      <c r="DL8" s="619"/>
      <c r="DM8" s="619"/>
      <c r="DN8" s="619"/>
      <c r="DO8" s="619"/>
      <c r="DP8" s="620"/>
      <c r="DQ8" s="624">
        <v>805912</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1710</v>
      </c>
      <c r="S9" s="619"/>
      <c r="T9" s="619"/>
      <c r="U9" s="619"/>
      <c r="V9" s="619"/>
      <c r="W9" s="619"/>
      <c r="X9" s="619"/>
      <c r="Y9" s="620"/>
      <c r="Z9" s="671">
        <v>0</v>
      </c>
      <c r="AA9" s="671"/>
      <c r="AB9" s="671"/>
      <c r="AC9" s="671"/>
      <c r="AD9" s="672">
        <v>1710</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176830</v>
      </c>
      <c r="BH9" s="619"/>
      <c r="BI9" s="619"/>
      <c r="BJ9" s="619"/>
      <c r="BK9" s="619"/>
      <c r="BL9" s="619"/>
      <c r="BM9" s="619"/>
      <c r="BN9" s="620"/>
      <c r="BO9" s="671">
        <v>31.6</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192888</v>
      </c>
      <c r="CS9" s="619"/>
      <c r="CT9" s="619"/>
      <c r="CU9" s="619"/>
      <c r="CV9" s="619"/>
      <c r="CW9" s="619"/>
      <c r="CX9" s="619"/>
      <c r="CY9" s="620"/>
      <c r="CZ9" s="671">
        <v>3.2</v>
      </c>
      <c r="DA9" s="671"/>
      <c r="DB9" s="671"/>
      <c r="DC9" s="671"/>
      <c r="DD9" s="624">
        <v>2084</v>
      </c>
      <c r="DE9" s="619"/>
      <c r="DF9" s="619"/>
      <c r="DG9" s="619"/>
      <c r="DH9" s="619"/>
      <c r="DI9" s="619"/>
      <c r="DJ9" s="619"/>
      <c r="DK9" s="619"/>
      <c r="DL9" s="619"/>
      <c r="DM9" s="619"/>
      <c r="DN9" s="619"/>
      <c r="DO9" s="619"/>
      <c r="DP9" s="620"/>
      <c r="DQ9" s="624">
        <v>171344</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133692</v>
      </c>
      <c r="S10" s="619"/>
      <c r="T10" s="619"/>
      <c r="U10" s="619"/>
      <c r="V10" s="619"/>
      <c r="W10" s="619"/>
      <c r="X10" s="619"/>
      <c r="Y10" s="620"/>
      <c r="Z10" s="671">
        <v>2.1</v>
      </c>
      <c r="AA10" s="671"/>
      <c r="AB10" s="671"/>
      <c r="AC10" s="671"/>
      <c r="AD10" s="672">
        <v>133692</v>
      </c>
      <c r="AE10" s="672"/>
      <c r="AF10" s="672"/>
      <c r="AG10" s="672"/>
      <c r="AH10" s="672"/>
      <c r="AI10" s="672"/>
      <c r="AJ10" s="672"/>
      <c r="AK10" s="672"/>
      <c r="AL10" s="641">
        <v>5.3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11816</v>
      </c>
      <c r="BH10" s="619"/>
      <c r="BI10" s="619"/>
      <c r="BJ10" s="619"/>
      <c r="BK10" s="619"/>
      <c r="BL10" s="619"/>
      <c r="BM10" s="619"/>
      <c r="BN10" s="620"/>
      <c r="BO10" s="671">
        <v>2.1</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22451</v>
      </c>
      <c r="BH11" s="619"/>
      <c r="BI11" s="619"/>
      <c r="BJ11" s="619"/>
      <c r="BK11" s="619"/>
      <c r="BL11" s="619"/>
      <c r="BM11" s="619"/>
      <c r="BN11" s="620"/>
      <c r="BO11" s="671">
        <v>4</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312541</v>
      </c>
      <c r="CS11" s="619"/>
      <c r="CT11" s="619"/>
      <c r="CU11" s="619"/>
      <c r="CV11" s="619"/>
      <c r="CW11" s="619"/>
      <c r="CX11" s="619"/>
      <c r="CY11" s="620"/>
      <c r="CZ11" s="671">
        <v>5.2</v>
      </c>
      <c r="DA11" s="671"/>
      <c r="DB11" s="671"/>
      <c r="DC11" s="671"/>
      <c r="DD11" s="624">
        <v>69820</v>
      </c>
      <c r="DE11" s="619"/>
      <c r="DF11" s="619"/>
      <c r="DG11" s="619"/>
      <c r="DH11" s="619"/>
      <c r="DI11" s="619"/>
      <c r="DJ11" s="619"/>
      <c r="DK11" s="619"/>
      <c r="DL11" s="619"/>
      <c r="DM11" s="619"/>
      <c r="DN11" s="619"/>
      <c r="DO11" s="619"/>
      <c r="DP11" s="620"/>
      <c r="DQ11" s="624">
        <v>205140</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275164</v>
      </c>
      <c r="BH12" s="619"/>
      <c r="BI12" s="619"/>
      <c r="BJ12" s="619"/>
      <c r="BK12" s="619"/>
      <c r="BL12" s="619"/>
      <c r="BM12" s="619"/>
      <c r="BN12" s="620"/>
      <c r="BO12" s="671">
        <v>49.2</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316260</v>
      </c>
      <c r="CS12" s="619"/>
      <c r="CT12" s="619"/>
      <c r="CU12" s="619"/>
      <c r="CV12" s="619"/>
      <c r="CW12" s="619"/>
      <c r="CX12" s="619"/>
      <c r="CY12" s="620"/>
      <c r="CZ12" s="671">
        <v>5.3</v>
      </c>
      <c r="DA12" s="671"/>
      <c r="DB12" s="671"/>
      <c r="DC12" s="671"/>
      <c r="DD12" s="624">
        <v>14037</v>
      </c>
      <c r="DE12" s="619"/>
      <c r="DF12" s="619"/>
      <c r="DG12" s="619"/>
      <c r="DH12" s="619"/>
      <c r="DI12" s="619"/>
      <c r="DJ12" s="619"/>
      <c r="DK12" s="619"/>
      <c r="DL12" s="619"/>
      <c r="DM12" s="619"/>
      <c r="DN12" s="619"/>
      <c r="DO12" s="619"/>
      <c r="DP12" s="620"/>
      <c r="DQ12" s="624">
        <v>161635</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5704</v>
      </c>
      <c r="S13" s="619"/>
      <c r="T13" s="619"/>
      <c r="U13" s="619"/>
      <c r="V13" s="619"/>
      <c r="W13" s="619"/>
      <c r="X13" s="619"/>
      <c r="Y13" s="620"/>
      <c r="Z13" s="671">
        <v>0.1</v>
      </c>
      <c r="AA13" s="671"/>
      <c r="AB13" s="671"/>
      <c r="AC13" s="671"/>
      <c r="AD13" s="672">
        <v>5704</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256551</v>
      </c>
      <c r="BH13" s="619"/>
      <c r="BI13" s="619"/>
      <c r="BJ13" s="619"/>
      <c r="BK13" s="619"/>
      <c r="BL13" s="619"/>
      <c r="BM13" s="619"/>
      <c r="BN13" s="620"/>
      <c r="BO13" s="671">
        <v>45.8</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454389</v>
      </c>
      <c r="CS13" s="619"/>
      <c r="CT13" s="619"/>
      <c r="CU13" s="619"/>
      <c r="CV13" s="619"/>
      <c r="CW13" s="619"/>
      <c r="CX13" s="619"/>
      <c r="CY13" s="620"/>
      <c r="CZ13" s="671">
        <v>7.6</v>
      </c>
      <c r="DA13" s="671"/>
      <c r="DB13" s="671"/>
      <c r="DC13" s="671"/>
      <c r="DD13" s="624">
        <v>321353</v>
      </c>
      <c r="DE13" s="619"/>
      <c r="DF13" s="619"/>
      <c r="DG13" s="619"/>
      <c r="DH13" s="619"/>
      <c r="DI13" s="619"/>
      <c r="DJ13" s="619"/>
      <c r="DK13" s="619"/>
      <c r="DL13" s="619"/>
      <c r="DM13" s="619"/>
      <c r="DN13" s="619"/>
      <c r="DO13" s="619"/>
      <c r="DP13" s="620"/>
      <c r="DQ13" s="624">
        <v>182183</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21971</v>
      </c>
      <c r="BH14" s="619"/>
      <c r="BI14" s="619"/>
      <c r="BJ14" s="619"/>
      <c r="BK14" s="619"/>
      <c r="BL14" s="619"/>
      <c r="BM14" s="619"/>
      <c r="BN14" s="620"/>
      <c r="BO14" s="671">
        <v>3.9</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169850</v>
      </c>
      <c r="CS14" s="619"/>
      <c r="CT14" s="619"/>
      <c r="CU14" s="619"/>
      <c r="CV14" s="619"/>
      <c r="CW14" s="619"/>
      <c r="CX14" s="619"/>
      <c r="CY14" s="620"/>
      <c r="CZ14" s="671">
        <v>2.8</v>
      </c>
      <c r="DA14" s="671"/>
      <c r="DB14" s="671"/>
      <c r="DC14" s="671"/>
      <c r="DD14" s="624">
        <v>29485</v>
      </c>
      <c r="DE14" s="619"/>
      <c r="DF14" s="619"/>
      <c r="DG14" s="619"/>
      <c r="DH14" s="619"/>
      <c r="DI14" s="619"/>
      <c r="DJ14" s="619"/>
      <c r="DK14" s="619"/>
      <c r="DL14" s="619"/>
      <c r="DM14" s="619"/>
      <c r="DN14" s="619"/>
      <c r="DO14" s="619"/>
      <c r="DP14" s="620"/>
      <c r="DQ14" s="624">
        <v>139374</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2184</v>
      </c>
      <c r="S15" s="619"/>
      <c r="T15" s="619"/>
      <c r="U15" s="619"/>
      <c r="V15" s="619"/>
      <c r="W15" s="619"/>
      <c r="X15" s="619"/>
      <c r="Y15" s="620"/>
      <c r="Z15" s="671">
        <v>0</v>
      </c>
      <c r="AA15" s="671"/>
      <c r="AB15" s="671"/>
      <c r="AC15" s="671"/>
      <c r="AD15" s="672">
        <v>2184</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37372</v>
      </c>
      <c r="BH15" s="619"/>
      <c r="BI15" s="619"/>
      <c r="BJ15" s="619"/>
      <c r="BK15" s="619"/>
      <c r="BL15" s="619"/>
      <c r="BM15" s="619"/>
      <c r="BN15" s="620"/>
      <c r="BO15" s="671">
        <v>6.7</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371119</v>
      </c>
      <c r="CS15" s="619"/>
      <c r="CT15" s="619"/>
      <c r="CU15" s="619"/>
      <c r="CV15" s="619"/>
      <c r="CW15" s="619"/>
      <c r="CX15" s="619"/>
      <c r="CY15" s="620"/>
      <c r="CZ15" s="671">
        <v>6.2</v>
      </c>
      <c r="DA15" s="671"/>
      <c r="DB15" s="671"/>
      <c r="DC15" s="671"/>
      <c r="DD15" s="624">
        <v>28855</v>
      </c>
      <c r="DE15" s="619"/>
      <c r="DF15" s="619"/>
      <c r="DG15" s="619"/>
      <c r="DH15" s="619"/>
      <c r="DI15" s="619"/>
      <c r="DJ15" s="619"/>
      <c r="DK15" s="619"/>
      <c r="DL15" s="619"/>
      <c r="DM15" s="619"/>
      <c r="DN15" s="619"/>
      <c r="DO15" s="619"/>
      <c r="DP15" s="620"/>
      <c r="DQ15" s="624">
        <v>353683</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1933528</v>
      </c>
      <c r="S16" s="619"/>
      <c r="T16" s="619"/>
      <c r="U16" s="619"/>
      <c r="V16" s="619"/>
      <c r="W16" s="619"/>
      <c r="X16" s="619"/>
      <c r="Y16" s="620"/>
      <c r="Z16" s="671">
        <v>31</v>
      </c>
      <c r="AA16" s="671"/>
      <c r="AB16" s="671"/>
      <c r="AC16" s="671"/>
      <c r="AD16" s="672">
        <v>1741979</v>
      </c>
      <c r="AE16" s="672"/>
      <c r="AF16" s="672"/>
      <c r="AG16" s="672"/>
      <c r="AH16" s="672"/>
      <c r="AI16" s="672"/>
      <c r="AJ16" s="672"/>
      <c r="AK16" s="672"/>
      <c r="AL16" s="641">
        <v>69.5</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5642</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4282</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1741979</v>
      </c>
      <c r="S17" s="619"/>
      <c r="T17" s="619"/>
      <c r="U17" s="619"/>
      <c r="V17" s="619"/>
      <c r="W17" s="619"/>
      <c r="X17" s="619"/>
      <c r="Y17" s="620"/>
      <c r="Z17" s="671">
        <v>27.9</v>
      </c>
      <c r="AA17" s="671"/>
      <c r="AB17" s="671"/>
      <c r="AC17" s="671"/>
      <c r="AD17" s="672">
        <v>1741979</v>
      </c>
      <c r="AE17" s="672"/>
      <c r="AF17" s="672"/>
      <c r="AG17" s="672"/>
      <c r="AH17" s="672"/>
      <c r="AI17" s="672"/>
      <c r="AJ17" s="672"/>
      <c r="AK17" s="672"/>
      <c r="AL17" s="641">
        <v>69.5</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588785</v>
      </c>
      <c r="CS17" s="619"/>
      <c r="CT17" s="619"/>
      <c r="CU17" s="619"/>
      <c r="CV17" s="619"/>
      <c r="CW17" s="619"/>
      <c r="CX17" s="619"/>
      <c r="CY17" s="620"/>
      <c r="CZ17" s="671">
        <v>9.9</v>
      </c>
      <c r="DA17" s="671"/>
      <c r="DB17" s="671"/>
      <c r="DC17" s="671"/>
      <c r="DD17" s="624" t="s">
        <v>109</v>
      </c>
      <c r="DE17" s="619"/>
      <c r="DF17" s="619"/>
      <c r="DG17" s="619"/>
      <c r="DH17" s="619"/>
      <c r="DI17" s="619"/>
      <c r="DJ17" s="619"/>
      <c r="DK17" s="619"/>
      <c r="DL17" s="619"/>
      <c r="DM17" s="619"/>
      <c r="DN17" s="619"/>
      <c r="DO17" s="619"/>
      <c r="DP17" s="620"/>
      <c r="DQ17" s="624">
        <v>551991</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191549</v>
      </c>
      <c r="S18" s="619"/>
      <c r="T18" s="619"/>
      <c r="U18" s="619"/>
      <c r="V18" s="619"/>
      <c r="W18" s="619"/>
      <c r="X18" s="619"/>
      <c r="Y18" s="620"/>
      <c r="Z18" s="671">
        <v>3.1</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3162</v>
      </c>
      <c r="BH19" s="619"/>
      <c r="BI19" s="619"/>
      <c r="BJ19" s="619"/>
      <c r="BK19" s="619"/>
      <c r="BL19" s="619"/>
      <c r="BM19" s="619"/>
      <c r="BN19" s="620"/>
      <c r="BO19" s="671">
        <v>0.6</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2688031</v>
      </c>
      <c r="S20" s="619"/>
      <c r="T20" s="619"/>
      <c r="U20" s="619"/>
      <c r="V20" s="619"/>
      <c r="W20" s="619"/>
      <c r="X20" s="619"/>
      <c r="Y20" s="620"/>
      <c r="Z20" s="671">
        <v>43.1</v>
      </c>
      <c r="AA20" s="671"/>
      <c r="AB20" s="671"/>
      <c r="AC20" s="671"/>
      <c r="AD20" s="672">
        <v>2496482</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3162</v>
      </c>
      <c r="BH20" s="619"/>
      <c r="BI20" s="619"/>
      <c r="BJ20" s="619"/>
      <c r="BK20" s="619"/>
      <c r="BL20" s="619"/>
      <c r="BM20" s="619"/>
      <c r="BN20" s="620"/>
      <c r="BO20" s="671">
        <v>0.6</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5976982</v>
      </c>
      <c r="CS20" s="619"/>
      <c r="CT20" s="619"/>
      <c r="CU20" s="619"/>
      <c r="CV20" s="619"/>
      <c r="CW20" s="619"/>
      <c r="CX20" s="619"/>
      <c r="CY20" s="620"/>
      <c r="CZ20" s="671">
        <v>100</v>
      </c>
      <c r="DA20" s="671"/>
      <c r="DB20" s="671"/>
      <c r="DC20" s="671"/>
      <c r="DD20" s="624">
        <v>552335</v>
      </c>
      <c r="DE20" s="619"/>
      <c r="DF20" s="619"/>
      <c r="DG20" s="619"/>
      <c r="DH20" s="619"/>
      <c r="DI20" s="619"/>
      <c r="DJ20" s="619"/>
      <c r="DK20" s="619"/>
      <c r="DL20" s="619"/>
      <c r="DM20" s="619"/>
      <c r="DN20" s="619"/>
      <c r="DO20" s="619"/>
      <c r="DP20" s="620"/>
      <c r="DQ20" s="624">
        <v>4722376</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1444</v>
      </c>
      <c r="S21" s="619"/>
      <c r="T21" s="619"/>
      <c r="U21" s="619"/>
      <c r="V21" s="619"/>
      <c r="W21" s="619"/>
      <c r="X21" s="619"/>
      <c r="Y21" s="620"/>
      <c r="Z21" s="671">
        <v>0</v>
      </c>
      <c r="AA21" s="671"/>
      <c r="AB21" s="671"/>
      <c r="AC21" s="671"/>
      <c r="AD21" s="672">
        <v>1444</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3162</v>
      </c>
      <c r="BH21" s="619"/>
      <c r="BI21" s="619"/>
      <c r="BJ21" s="619"/>
      <c r="BK21" s="619"/>
      <c r="BL21" s="619"/>
      <c r="BM21" s="619"/>
      <c r="BN21" s="620"/>
      <c r="BO21" s="671">
        <v>0.6</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17273</v>
      </c>
      <c r="S22" s="619"/>
      <c r="T22" s="619"/>
      <c r="U22" s="619"/>
      <c r="V22" s="619"/>
      <c r="W22" s="619"/>
      <c r="X22" s="619"/>
      <c r="Y22" s="620"/>
      <c r="Z22" s="671">
        <v>0.3</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224663</v>
      </c>
      <c r="S23" s="619"/>
      <c r="T23" s="619"/>
      <c r="U23" s="619"/>
      <c r="V23" s="619"/>
      <c r="W23" s="619"/>
      <c r="X23" s="619"/>
      <c r="Y23" s="620"/>
      <c r="Z23" s="671">
        <v>3.6</v>
      </c>
      <c r="AA23" s="671"/>
      <c r="AB23" s="671"/>
      <c r="AC23" s="671"/>
      <c r="AD23" s="672">
        <v>4911</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4968</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1877922</v>
      </c>
      <c r="CS24" s="669"/>
      <c r="CT24" s="669"/>
      <c r="CU24" s="669"/>
      <c r="CV24" s="669"/>
      <c r="CW24" s="669"/>
      <c r="CX24" s="669"/>
      <c r="CY24" s="716"/>
      <c r="CZ24" s="720">
        <v>31.4</v>
      </c>
      <c r="DA24" s="721"/>
      <c r="DB24" s="721"/>
      <c r="DC24" s="722"/>
      <c r="DD24" s="715">
        <v>1401336</v>
      </c>
      <c r="DE24" s="669"/>
      <c r="DF24" s="669"/>
      <c r="DG24" s="669"/>
      <c r="DH24" s="669"/>
      <c r="DI24" s="669"/>
      <c r="DJ24" s="669"/>
      <c r="DK24" s="716"/>
      <c r="DL24" s="715">
        <v>1392234</v>
      </c>
      <c r="DM24" s="669"/>
      <c r="DN24" s="669"/>
      <c r="DO24" s="669"/>
      <c r="DP24" s="669"/>
      <c r="DQ24" s="669"/>
      <c r="DR24" s="669"/>
      <c r="DS24" s="669"/>
      <c r="DT24" s="669"/>
      <c r="DU24" s="669"/>
      <c r="DV24" s="716"/>
      <c r="DW24" s="717">
        <v>52.7</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482667</v>
      </c>
      <c r="S25" s="619"/>
      <c r="T25" s="619"/>
      <c r="U25" s="619"/>
      <c r="V25" s="619"/>
      <c r="W25" s="619"/>
      <c r="X25" s="619"/>
      <c r="Y25" s="620"/>
      <c r="Z25" s="671">
        <v>7.7</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636270</v>
      </c>
      <c r="CS25" s="637"/>
      <c r="CT25" s="637"/>
      <c r="CU25" s="637"/>
      <c r="CV25" s="637"/>
      <c r="CW25" s="637"/>
      <c r="CX25" s="637"/>
      <c r="CY25" s="638"/>
      <c r="CZ25" s="621">
        <v>10.6</v>
      </c>
      <c r="DA25" s="639"/>
      <c r="DB25" s="639"/>
      <c r="DC25" s="640"/>
      <c r="DD25" s="624">
        <v>611855</v>
      </c>
      <c r="DE25" s="637"/>
      <c r="DF25" s="637"/>
      <c r="DG25" s="637"/>
      <c r="DH25" s="637"/>
      <c r="DI25" s="637"/>
      <c r="DJ25" s="637"/>
      <c r="DK25" s="638"/>
      <c r="DL25" s="624">
        <v>604185</v>
      </c>
      <c r="DM25" s="637"/>
      <c r="DN25" s="637"/>
      <c r="DO25" s="637"/>
      <c r="DP25" s="637"/>
      <c r="DQ25" s="637"/>
      <c r="DR25" s="637"/>
      <c r="DS25" s="637"/>
      <c r="DT25" s="637"/>
      <c r="DU25" s="637"/>
      <c r="DV25" s="638"/>
      <c r="DW25" s="641">
        <v>22.9</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410431</v>
      </c>
      <c r="CS26" s="619"/>
      <c r="CT26" s="619"/>
      <c r="CU26" s="619"/>
      <c r="CV26" s="619"/>
      <c r="CW26" s="619"/>
      <c r="CX26" s="619"/>
      <c r="CY26" s="620"/>
      <c r="CZ26" s="621">
        <v>6.9</v>
      </c>
      <c r="DA26" s="639"/>
      <c r="DB26" s="639"/>
      <c r="DC26" s="640"/>
      <c r="DD26" s="624">
        <v>388918</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314641</v>
      </c>
      <c r="S27" s="619"/>
      <c r="T27" s="619"/>
      <c r="U27" s="619"/>
      <c r="V27" s="619"/>
      <c r="W27" s="619"/>
      <c r="X27" s="619"/>
      <c r="Y27" s="620"/>
      <c r="Z27" s="671">
        <v>5</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559750</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652867</v>
      </c>
      <c r="CS27" s="637"/>
      <c r="CT27" s="637"/>
      <c r="CU27" s="637"/>
      <c r="CV27" s="637"/>
      <c r="CW27" s="637"/>
      <c r="CX27" s="637"/>
      <c r="CY27" s="638"/>
      <c r="CZ27" s="621">
        <v>10.9</v>
      </c>
      <c r="DA27" s="639"/>
      <c r="DB27" s="639"/>
      <c r="DC27" s="640"/>
      <c r="DD27" s="624">
        <v>237490</v>
      </c>
      <c r="DE27" s="637"/>
      <c r="DF27" s="637"/>
      <c r="DG27" s="637"/>
      <c r="DH27" s="637"/>
      <c r="DI27" s="637"/>
      <c r="DJ27" s="637"/>
      <c r="DK27" s="638"/>
      <c r="DL27" s="624">
        <v>236058</v>
      </c>
      <c r="DM27" s="637"/>
      <c r="DN27" s="637"/>
      <c r="DO27" s="637"/>
      <c r="DP27" s="637"/>
      <c r="DQ27" s="637"/>
      <c r="DR27" s="637"/>
      <c r="DS27" s="637"/>
      <c r="DT27" s="637"/>
      <c r="DU27" s="637"/>
      <c r="DV27" s="638"/>
      <c r="DW27" s="641">
        <v>8.9</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14873</v>
      </c>
      <c r="S28" s="619"/>
      <c r="T28" s="619"/>
      <c r="U28" s="619"/>
      <c r="V28" s="619"/>
      <c r="W28" s="619"/>
      <c r="X28" s="619"/>
      <c r="Y28" s="620"/>
      <c r="Z28" s="671">
        <v>0.2</v>
      </c>
      <c r="AA28" s="671"/>
      <c r="AB28" s="671"/>
      <c r="AC28" s="671"/>
      <c r="AD28" s="672">
        <v>1437</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588785</v>
      </c>
      <c r="CS28" s="619"/>
      <c r="CT28" s="619"/>
      <c r="CU28" s="619"/>
      <c r="CV28" s="619"/>
      <c r="CW28" s="619"/>
      <c r="CX28" s="619"/>
      <c r="CY28" s="620"/>
      <c r="CZ28" s="621">
        <v>9.9</v>
      </c>
      <c r="DA28" s="639"/>
      <c r="DB28" s="639"/>
      <c r="DC28" s="640"/>
      <c r="DD28" s="624">
        <v>551991</v>
      </c>
      <c r="DE28" s="619"/>
      <c r="DF28" s="619"/>
      <c r="DG28" s="619"/>
      <c r="DH28" s="619"/>
      <c r="DI28" s="619"/>
      <c r="DJ28" s="619"/>
      <c r="DK28" s="620"/>
      <c r="DL28" s="624">
        <v>551991</v>
      </c>
      <c r="DM28" s="619"/>
      <c r="DN28" s="619"/>
      <c r="DO28" s="619"/>
      <c r="DP28" s="619"/>
      <c r="DQ28" s="619"/>
      <c r="DR28" s="619"/>
      <c r="DS28" s="619"/>
      <c r="DT28" s="619"/>
      <c r="DU28" s="619"/>
      <c r="DV28" s="620"/>
      <c r="DW28" s="641">
        <v>20.9</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1411541</v>
      </c>
      <c r="S29" s="619"/>
      <c r="T29" s="619"/>
      <c r="U29" s="619"/>
      <c r="V29" s="619"/>
      <c r="W29" s="619"/>
      <c r="X29" s="619"/>
      <c r="Y29" s="620"/>
      <c r="Z29" s="671">
        <v>22.6</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588785</v>
      </c>
      <c r="CS29" s="637"/>
      <c r="CT29" s="637"/>
      <c r="CU29" s="637"/>
      <c r="CV29" s="637"/>
      <c r="CW29" s="637"/>
      <c r="CX29" s="637"/>
      <c r="CY29" s="638"/>
      <c r="CZ29" s="621">
        <v>9.9</v>
      </c>
      <c r="DA29" s="639"/>
      <c r="DB29" s="639"/>
      <c r="DC29" s="640"/>
      <c r="DD29" s="624">
        <v>551991</v>
      </c>
      <c r="DE29" s="637"/>
      <c r="DF29" s="637"/>
      <c r="DG29" s="637"/>
      <c r="DH29" s="637"/>
      <c r="DI29" s="637"/>
      <c r="DJ29" s="637"/>
      <c r="DK29" s="638"/>
      <c r="DL29" s="624">
        <v>551991</v>
      </c>
      <c r="DM29" s="637"/>
      <c r="DN29" s="637"/>
      <c r="DO29" s="637"/>
      <c r="DP29" s="637"/>
      <c r="DQ29" s="637"/>
      <c r="DR29" s="637"/>
      <c r="DS29" s="637"/>
      <c r="DT29" s="637"/>
      <c r="DU29" s="637"/>
      <c r="DV29" s="638"/>
      <c r="DW29" s="641">
        <v>20.9</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426600</v>
      </c>
      <c r="S30" s="619"/>
      <c r="T30" s="619"/>
      <c r="U30" s="619"/>
      <c r="V30" s="619"/>
      <c r="W30" s="619"/>
      <c r="X30" s="619"/>
      <c r="Y30" s="620"/>
      <c r="Z30" s="671">
        <v>6.8</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98.1</v>
      </c>
      <c r="BH30" s="685"/>
      <c r="BI30" s="685"/>
      <c r="BJ30" s="685"/>
      <c r="BK30" s="685"/>
      <c r="BL30" s="685"/>
      <c r="BM30" s="686">
        <v>93.2</v>
      </c>
      <c r="BN30" s="685"/>
      <c r="BO30" s="685"/>
      <c r="BP30" s="685"/>
      <c r="BQ30" s="687"/>
      <c r="BR30" s="684">
        <v>98.2</v>
      </c>
      <c r="BS30" s="685"/>
      <c r="BT30" s="685"/>
      <c r="BU30" s="685"/>
      <c r="BV30" s="685"/>
      <c r="BW30" s="685"/>
      <c r="BX30" s="686">
        <v>93.4</v>
      </c>
      <c r="BY30" s="685"/>
      <c r="BZ30" s="685"/>
      <c r="CA30" s="685"/>
      <c r="CB30" s="687"/>
      <c r="CD30" s="690"/>
      <c r="CE30" s="691"/>
      <c r="CF30" s="655" t="s">
        <v>291</v>
      </c>
      <c r="CG30" s="652"/>
      <c r="CH30" s="652"/>
      <c r="CI30" s="652"/>
      <c r="CJ30" s="652"/>
      <c r="CK30" s="652"/>
      <c r="CL30" s="652"/>
      <c r="CM30" s="652"/>
      <c r="CN30" s="652"/>
      <c r="CO30" s="652"/>
      <c r="CP30" s="652"/>
      <c r="CQ30" s="653"/>
      <c r="CR30" s="618">
        <v>538500</v>
      </c>
      <c r="CS30" s="619"/>
      <c r="CT30" s="619"/>
      <c r="CU30" s="619"/>
      <c r="CV30" s="619"/>
      <c r="CW30" s="619"/>
      <c r="CX30" s="619"/>
      <c r="CY30" s="620"/>
      <c r="CZ30" s="621">
        <v>9</v>
      </c>
      <c r="DA30" s="639"/>
      <c r="DB30" s="639"/>
      <c r="DC30" s="640"/>
      <c r="DD30" s="624">
        <v>507461</v>
      </c>
      <c r="DE30" s="619"/>
      <c r="DF30" s="619"/>
      <c r="DG30" s="619"/>
      <c r="DH30" s="619"/>
      <c r="DI30" s="619"/>
      <c r="DJ30" s="619"/>
      <c r="DK30" s="620"/>
      <c r="DL30" s="624">
        <v>507461</v>
      </c>
      <c r="DM30" s="619"/>
      <c r="DN30" s="619"/>
      <c r="DO30" s="619"/>
      <c r="DP30" s="619"/>
      <c r="DQ30" s="619"/>
      <c r="DR30" s="619"/>
      <c r="DS30" s="619"/>
      <c r="DT30" s="619"/>
      <c r="DU30" s="619"/>
      <c r="DV30" s="620"/>
      <c r="DW30" s="641">
        <v>19.2</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247401</v>
      </c>
      <c r="S31" s="619"/>
      <c r="T31" s="619"/>
      <c r="U31" s="619"/>
      <c r="V31" s="619"/>
      <c r="W31" s="619"/>
      <c r="X31" s="619"/>
      <c r="Y31" s="620"/>
      <c r="Z31" s="671">
        <v>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97.6</v>
      </c>
      <c r="BH31" s="637"/>
      <c r="BI31" s="637"/>
      <c r="BJ31" s="637"/>
      <c r="BK31" s="637"/>
      <c r="BL31" s="637"/>
      <c r="BM31" s="673">
        <v>92</v>
      </c>
      <c r="BN31" s="683"/>
      <c r="BO31" s="683"/>
      <c r="BP31" s="683"/>
      <c r="BQ31" s="647"/>
      <c r="BR31" s="682">
        <v>98.1</v>
      </c>
      <c r="BS31" s="637"/>
      <c r="BT31" s="637"/>
      <c r="BU31" s="637"/>
      <c r="BV31" s="637"/>
      <c r="BW31" s="637"/>
      <c r="BX31" s="673">
        <v>92.5</v>
      </c>
      <c r="BY31" s="683"/>
      <c r="BZ31" s="683"/>
      <c r="CA31" s="683"/>
      <c r="CB31" s="647"/>
      <c r="CD31" s="690"/>
      <c r="CE31" s="691"/>
      <c r="CF31" s="655" t="s">
        <v>295</v>
      </c>
      <c r="CG31" s="652"/>
      <c r="CH31" s="652"/>
      <c r="CI31" s="652"/>
      <c r="CJ31" s="652"/>
      <c r="CK31" s="652"/>
      <c r="CL31" s="652"/>
      <c r="CM31" s="652"/>
      <c r="CN31" s="652"/>
      <c r="CO31" s="652"/>
      <c r="CP31" s="652"/>
      <c r="CQ31" s="653"/>
      <c r="CR31" s="618">
        <v>50285</v>
      </c>
      <c r="CS31" s="637"/>
      <c r="CT31" s="637"/>
      <c r="CU31" s="637"/>
      <c r="CV31" s="637"/>
      <c r="CW31" s="637"/>
      <c r="CX31" s="637"/>
      <c r="CY31" s="638"/>
      <c r="CZ31" s="621">
        <v>0.8</v>
      </c>
      <c r="DA31" s="639"/>
      <c r="DB31" s="639"/>
      <c r="DC31" s="640"/>
      <c r="DD31" s="624">
        <v>44530</v>
      </c>
      <c r="DE31" s="637"/>
      <c r="DF31" s="637"/>
      <c r="DG31" s="637"/>
      <c r="DH31" s="637"/>
      <c r="DI31" s="637"/>
      <c r="DJ31" s="637"/>
      <c r="DK31" s="638"/>
      <c r="DL31" s="624">
        <v>44530</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118350</v>
      </c>
      <c r="S32" s="619"/>
      <c r="T32" s="619"/>
      <c r="U32" s="619"/>
      <c r="V32" s="619"/>
      <c r="W32" s="619"/>
      <c r="X32" s="619"/>
      <c r="Y32" s="620"/>
      <c r="Z32" s="671">
        <v>1.9</v>
      </c>
      <c r="AA32" s="671"/>
      <c r="AB32" s="671"/>
      <c r="AC32" s="671"/>
      <c r="AD32" s="672">
        <v>3515</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98.3</v>
      </c>
      <c r="BH32" s="603"/>
      <c r="BI32" s="603"/>
      <c r="BJ32" s="603"/>
      <c r="BK32" s="603"/>
      <c r="BL32" s="603"/>
      <c r="BM32" s="666">
        <v>93.1</v>
      </c>
      <c r="BN32" s="603"/>
      <c r="BO32" s="603"/>
      <c r="BP32" s="603"/>
      <c r="BQ32" s="660"/>
      <c r="BR32" s="681">
        <v>98</v>
      </c>
      <c r="BS32" s="603"/>
      <c r="BT32" s="603"/>
      <c r="BU32" s="603"/>
      <c r="BV32" s="603"/>
      <c r="BW32" s="603"/>
      <c r="BX32" s="666">
        <v>93</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291167</v>
      </c>
      <c r="S33" s="619"/>
      <c r="T33" s="619"/>
      <c r="U33" s="619"/>
      <c r="V33" s="619"/>
      <c r="W33" s="619"/>
      <c r="X33" s="619"/>
      <c r="Y33" s="620"/>
      <c r="Z33" s="671">
        <v>4.7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3541083</v>
      </c>
      <c r="CS33" s="637"/>
      <c r="CT33" s="637"/>
      <c r="CU33" s="637"/>
      <c r="CV33" s="637"/>
      <c r="CW33" s="637"/>
      <c r="CX33" s="637"/>
      <c r="CY33" s="638"/>
      <c r="CZ33" s="621">
        <v>59.2</v>
      </c>
      <c r="DA33" s="639"/>
      <c r="DB33" s="639"/>
      <c r="DC33" s="640"/>
      <c r="DD33" s="624">
        <v>3109763</v>
      </c>
      <c r="DE33" s="637"/>
      <c r="DF33" s="637"/>
      <c r="DG33" s="637"/>
      <c r="DH33" s="637"/>
      <c r="DI33" s="637"/>
      <c r="DJ33" s="637"/>
      <c r="DK33" s="638"/>
      <c r="DL33" s="624">
        <v>1136304</v>
      </c>
      <c r="DM33" s="637"/>
      <c r="DN33" s="637"/>
      <c r="DO33" s="637"/>
      <c r="DP33" s="637"/>
      <c r="DQ33" s="637"/>
      <c r="DR33" s="637"/>
      <c r="DS33" s="637"/>
      <c r="DT33" s="637"/>
      <c r="DU33" s="637"/>
      <c r="DV33" s="638"/>
      <c r="DW33" s="641">
        <v>43</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1823824</v>
      </c>
      <c r="CS34" s="619"/>
      <c r="CT34" s="619"/>
      <c r="CU34" s="619"/>
      <c r="CV34" s="619"/>
      <c r="CW34" s="619"/>
      <c r="CX34" s="619"/>
      <c r="CY34" s="620"/>
      <c r="CZ34" s="621">
        <v>30.5</v>
      </c>
      <c r="DA34" s="639"/>
      <c r="DB34" s="639"/>
      <c r="DC34" s="640"/>
      <c r="DD34" s="624">
        <v>1637081</v>
      </c>
      <c r="DE34" s="619"/>
      <c r="DF34" s="619"/>
      <c r="DG34" s="619"/>
      <c r="DH34" s="619"/>
      <c r="DI34" s="619"/>
      <c r="DJ34" s="619"/>
      <c r="DK34" s="620"/>
      <c r="DL34" s="624">
        <v>465185</v>
      </c>
      <c r="DM34" s="619"/>
      <c r="DN34" s="619"/>
      <c r="DO34" s="619"/>
      <c r="DP34" s="619"/>
      <c r="DQ34" s="619"/>
      <c r="DR34" s="619"/>
      <c r="DS34" s="619"/>
      <c r="DT34" s="619"/>
      <c r="DU34" s="619"/>
      <c r="DV34" s="620"/>
      <c r="DW34" s="641">
        <v>17.600000000000001</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134067</v>
      </c>
      <c r="S35" s="619"/>
      <c r="T35" s="619"/>
      <c r="U35" s="619"/>
      <c r="V35" s="619"/>
      <c r="W35" s="619"/>
      <c r="X35" s="619"/>
      <c r="Y35" s="620"/>
      <c r="Z35" s="671">
        <v>2.1</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462763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29059</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53963</v>
      </c>
      <c r="CS35" s="637"/>
      <c r="CT35" s="637"/>
      <c r="CU35" s="637"/>
      <c r="CV35" s="637"/>
      <c r="CW35" s="637"/>
      <c r="CX35" s="637"/>
      <c r="CY35" s="638"/>
      <c r="CZ35" s="621">
        <v>0.9</v>
      </c>
      <c r="DA35" s="639"/>
      <c r="DB35" s="639"/>
      <c r="DC35" s="640"/>
      <c r="DD35" s="624">
        <v>38754</v>
      </c>
      <c r="DE35" s="637"/>
      <c r="DF35" s="637"/>
      <c r="DG35" s="637"/>
      <c r="DH35" s="637"/>
      <c r="DI35" s="637"/>
      <c r="DJ35" s="637"/>
      <c r="DK35" s="638"/>
      <c r="DL35" s="624">
        <v>35747</v>
      </c>
      <c r="DM35" s="637"/>
      <c r="DN35" s="637"/>
      <c r="DO35" s="637"/>
      <c r="DP35" s="637"/>
      <c r="DQ35" s="637"/>
      <c r="DR35" s="637"/>
      <c r="DS35" s="637"/>
      <c r="DT35" s="637"/>
      <c r="DU35" s="637"/>
      <c r="DV35" s="638"/>
      <c r="DW35" s="641">
        <v>1.4</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6243619</v>
      </c>
      <c r="S36" s="659"/>
      <c r="T36" s="659"/>
      <c r="U36" s="659"/>
      <c r="V36" s="659"/>
      <c r="W36" s="659"/>
      <c r="X36" s="659"/>
      <c r="Y36" s="662"/>
      <c r="Z36" s="663">
        <v>100</v>
      </c>
      <c r="AA36" s="663"/>
      <c r="AB36" s="663"/>
      <c r="AC36" s="663"/>
      <c r="AD36" s="664">
        <v>2507789</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78477</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7907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545282</v>
      </c>
      <c r="CS36" s="619"/>
      <c r="CT36" s="619"/>
      <c r="CU36" s="619"/>
      <c r="CV36" s="619"/>
      <c r="CW36" s="619"/>
      <c r="CX36" s="619"/>
      <c r="CY36" s="620"/>
      <c r="CZ36" s="621">
        <v>9.1</v>
      </c>
      <c r="DA36" s="639"/>
      <c r="DB36" s="639"/>
      <c r="DC36" s="640"/>
      <c r="DD36" s="624">
        <v>429946</v>
      </c>
      <c r="DE36" s="619"/>
      <c r="DF36" s="619"/>
      <c r="DG36" s="619"/>
      <c r="DH36" s="619"/>
      <c r="DI36" s="619"/>
      <c r="DJ36" s="619"/>
      <c r="DK36" s="620"/>
      <c r="DL36" s="624">
        <v>270802</v>
      </c>
      <c r="DM36" s="619"/>
      <c r="DN36" s="619"/>
      <c r="DO36" s="619"/>
      <c r="DP36" s="619"/>
      <c r="DQ36" s="619"/>
      <c r="DR36" s="619"/>
      <c r="DS36" s="619"/>
      <c r="DT36" s="619"/>
      <c r="DU36" s="619"/>
      <c r="DV36" s="620"/>
      <c r="DW36" s="641">
        <v>10.3</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648</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1467</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7284</v>
      </c>
      <c r="CS37" s="637"/>
      <c r="CT37" s="637"/>
      <c r="CU37" s="637"/>
      <c r="CV37" s="637"/>
      <c r="CW37" s="637"/>
      <c r="CX37" s="637"/>
      <c r="CY37" s="638"/>
      <c r="CZ37" s="621">
        <v>0.1</v>
      </c>
      <c r="DA37" s="639"/>
      <c r="DB37" s="639"/>
      <c r="DC37" s="640"/>
      <c r="DD37" s="624">
        <v>7284</v>
      </c>
      <c r="DE37" s="637"/>
      <c r="DF37" s="637"/>
      <c r="DG37" s="637"/>
      <c r="DH37" s="637"/>
      <c r="DI37" s="637"/>
      <c r="DJ37" s="637"/>
      <c r="DK37" s="638"/>
      <c r="DL37" s="624">
        <v>7284</v>
      </c>
      <c r="DM37" s="637"/>
      <c r="DN37" s="637"/>
      <c r="DO37" s="637"/>
      <c r="DP37" s="637"/>
      <c r="DQ37" s="637"/>
      <c r="DR37" s="637"/>
      <c r="DS37" s="637"/>
      <c r="DT37" s="637"/>
      <c r="DU37" s="637"/>
      <c r="DV37" s="638"/>
      <c r="DW37" s="641">
        <v>0.3</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2659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462115</v>
      </c>
      <c r="CS38" s="619"/>
      <c r="CT38" s="619"/>
      <c r="CU38" s="619"/>
      <c r="CV38" s="619"/>
      <c r="CW38" s="619"/>
      <c r="CX38" s="619"/>
      <c r="CY38" s="620"/>
      <c r="CZ38" s="621">
        <v>7.7</v>
      </c>
      <c r="DA38" s="639"/>
      <c r="DB38" s="639"/>
      <c r="DC38" s="640"/>
      <c r="DD38" s="624">
        <v>385213</v>
      </c>
      <c r="DE38" s="619"/>
      <c r="DF38" s="619"/>
      <c r="DG38" s="619"/>
      <c r="DH38" s="619"/>
      <c r="DI38" s="619"/>
      <c r="DJ38" s="619"/>
      <c r="DK38" s="620"/>
      <c r="DL38" s="624">
        <v>364570</v>
      </c>
      <c r="DM38" s="619"/>
      <c r="DN38" s="619"/>
      <c r="DO38" s="619"/>
      <c r="DP38" s="619"/>
      <c r="DQ38" s="619"/>
      <c r="DR38" s="619"/>
      <c r="DS38" s="619"/>
      <c r="DT38" s="619"/>
      <c r="DU38" s="619"/>
      <c r="DV38" s="620"/>
      <c r="DW38" s="641">
        <v>13.8</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90</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618769</v>
      </c>
      <c r="CS39" s="637"/>
      <c r="CT39" s="637"/>
      <c r="CU39" s="637"/>
      <c r="CV39" s="637"/>
      <c r="CW39" s="637"/>
      <c r="CX39" s="637"/>
      <c r="CY39" s="638"/>
      <c r="CZ39" s="621">
        <v>10.4</v>
      </c>
      <c r="DA39" s="639"/>
      <c r="DB39" s="639"/>
      <c r="DC39" s="640"/>
      <c r="DD39" s="624">
        <v>618769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104833</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112</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37130</v>
      </c>
      <c r="CS40" s="619"/>
      <c r="CT40" s="619"/>
      <c r="CU40" s="619"/>
      <c r="CV40" s="619"/>
      <c r="CW40" s="619"/>
      <c r="CX40" s="619"/>
      <c r="CY40" s="620"/>
      <c r="CZ40" s="621">
        <v>0.6</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278805</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270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557977</v>
      </c>
      <c r="CS42" s="619"/>
      <c r="CT42" s="619"/>
      <c r="CU42" s="619"/>
      <c r="CV42" s="619"/>
      <c r="CW42" s="619"/>
      <c r="CX42" s="619"/>
      <c r="CY42" s="620"/>
      <c r="CZ42" s="621">
        <v>9.3000000000000007</v>
      </c>
      <c r="DA42" s="622"/>
      <c r="DB42" s="622"/>
      <c r="DC42" s="623"/>
      <c r="DD42" s="624">
        <v>211277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18457</v>
      </c>
      <c r="CS43" s="637"/>
      <c r="CT43" s="637"/>
      <c r="CU43" s="637"/>
      <c r="CV43" s="637"/>
      <c r="CW43" s="637"/>
      <c r="CX43" s="637"/>
      <c r="CY43" s="638"/>
      <c r="CZ43" s="621">
        <v>0.3</v>
      </c>
      <c r="DA43" s="639"/>
      <c r="DB43" s="639"/>
      <c r="DC43" s="640"/>
      <c r="DD43" s="624">
        <v>18457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552335</v>
      </c>
      <c r="CS44" s="619"/>
      <c r="CT44" s="619"/>
      <c r="CU44" s="619"/>
      <c r="CV44" s="619"/>
      <c r="CW44" s="619"/>
      <c r="CX44" s="619"/>
      <c r="CY44" s="620"/>
      <c r="CZ44" s="621">
        <v>9.1999999999999993</v>
      </c>
      <c r="DA44" s="622"/>
      <c r="DB44" s="622"/>
      <c r="DC44" s="623"/>
      <c r="DD44" s="624">
        <v>206995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321458</v>
      </c>
      <c r="CS45" s="637"/>
      <c r="CT45" s="637"/>
      <c r="CU45" s="637"/>
      <c r="CV45" s="637"/>
      <c r="CW45" s="637"/>
      <c r="CX45" s="637"/>
      <c r="CY45" s="638"/>
      <c r="CZ45" s="621">
        <v>5.4</v>
      </c>
      <c r="DA45" s="639"/>
      <c r="DB45" s="639"/>
      <c r="DC45" s="640"/>
      <c r="DD45" s="624">
        <v>50802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225648</v>
      </c>
      <c r="CS46" s="619"/>
      <c r="CT46" s="619"/>
      <c r="CU46" s="619"/>
      <c r="CV46" s="619"/>
      <c r="CW46" s="619"/>
      <c r="CX46" s="619"/>
      <c r="CY46" s="620"/>
      <c r="CZ46" s="621">
        <v>3.8</v>
      </c>
      <c r="DA46" s="622"/>
      <c r="DB46" s="622"/>
      <c r="DC46" s="623"/>
      <c r="DD46" s="624">
        <v>150964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5642</v>
      </c>
      <c r="CS47" s="637"/>
      <c r="CT47" s="637"/>
      <c r="CU47" s="637"/>
      <c r="CV47" s="637"/>
      <c r="CW47" s="637"/>
      <c r="CX47" s="637"/>
      <c r="CY47" s="638"/>
      <c r="CZ47" s="621">
        <v>0.1</v>
      </c>
      <c r="DA47" s="639"/>
      <c r="DB47" s="639"/>
      <c r="DC47" s="640"/>
      <c r="DD47" s="624">
        <v>4282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5976982</v>
      </c>
      <c r="CS49" s="603"/>
      <c r="CT49" s="603"/>
      <c r="CU49" s="603"/>
      <c r="CV49" s="603"/>
      <c r="CW49" s="603"/>
      <c r="CX49" s="603"/>
      <c r="CY49" s="604"/>
      <c r="CZ49" s="605">
        <v>100</v>
      </c>
      <c r="DA49" s="606"/>
      <c r="DB49" s="606"/>
      <c r="DC49" s="607"/>
      <c r="DD49" s="608">
        <v>4722376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5" t="s">
        <v>341</v>
      </c>
      <c r="DK2" s="1116"/>
      <c r="DL2" s="1116"/>
      <c r="DM2" s="1116"/>
      <c r="DN2" s="1116"/>
      <c r="DO2" s="1117"/>
      <c r="DP2" s="200"/>
      <c r="DQ2" s="1115" t="s">
        <v>342</v>
      </c>
      <c r="DR2" s="1116"/>
      <c r="DS2" s="1116"/>
      <c r="DT2" s="1116"/>
      <c r="DU2" s="1116"/>
      <c r="DV2" s="1116"/>
      <c r="DW2" s="1116"/>
      <c r="DX2" s="1116"/>
      <c r="DY2" s="1116"/>
      <c r="DZ2" s="111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0" t="s">
        <v>343</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18"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33" t="s">
        <v>359</v>
      </c>
      <c r="DH5" s="1134"/>
      <c r="DI5" s="1134"/>
      <c r="DJ5" s="1134"/>
      <c r="DK5" s="1135"/>
      <c r="DL5" s="1133" t="s">
        <v>360</v>
      </c>
      <c r="DM5" s="1134"/>
      <c r="DN5" s="1134"/>
      <c r="DO5" s="1134"/>
      <c r="DP5" s="1135"/>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6"/>
      <c r="DH6" s="1137"/>
      <c r="DI6" s="1137"/>
      <c r="DJ6" s="1137"/>
      <c r="DK6" s="1138"/>
      <c r="DL6" s="1136"/>
      <c r="DM6" s="1137"/>
      <c r="DN6" s="1137"/>
      <c r="DO6" s="1137"/>
      <c r="DP6" s="1138"/>
      <c r="DQ6" s="1030"/>
      <c r="DR6" s="1031"/>
      <c r="DS6" s="1031"/>
      <c r="DT6" s="1031"/>
      <c r="DU6" s="1032"/>
      <c r="DV6" s="1030"/>
      <c r="DW6" s="1031"/>
      <c r="DX6" s="1031"/>
      <c r="DY6" s="1031"/>
      <c r="DZ6" s="1044"/>
      <c r="EA6" s="205"/>
    </row>
    <row r="7" spans="1:131" s="206" customFormat="1" ht="26.25" customHeight="1" thickTop="1" x14ac:dyDescent="0.15">
      <c r="A7" s="209">
        <v>1</v>
      </c>
      <c r="B7" s="1077" t="s">
        <v>362</v>
      </c>
      <c r="C7" s="1078"/>
      <c r="D7" s="1078"/>
      <c r="E7" s="1078"/>
      <c r="F7" s="1078"/>
      <c r="G7" s="1078"/>
      <c r="H7" s="1078"/>
      <c r="I7" s="1078"/>
      <c r="J7" s="1078"/>
      <c r="K7" s="1078"/>
      <c r="L7" s="1078"/>
      <c r="M7" s="1078"/>
      <c r="N7" s="1078"/>
      <c r="O7" s="1078"/>
      <c r="P7" s="1079"/>
      <c r="Q7" s="1139">
        <v>6243</v>
      </c>
      <c r="R7" s="1140"/>
      <c r="S7" s="1140"/>
      <c r="T7" s="1140"/>
      <c r="U7" s="1140"/>
      <c r="V7" s="1140">
        <v>5977</v>
      </c>
      <c r="W7" s="1140"/>
      <c r="X7" s="1140"/>
      <c r="Y7" s="1140"/>
      <c r="Z7" s="1140"/>
      <c r="AA7" s="1140">
        <v>266</v>
      </c>
      <c r="AB7" s="1140"/>
      <c r="AC7" s="1140"/>
      <c r="AD7" s="1140"/>
      <c r="AE7" s="1141"/>
      <c r="AF7" s="1142">
        <v>255</v>
      </c>
      <c r="AG7" s="1143"/>
      <c r="AH7" s="1143"/>
      <c r="AI7" s="1143"/>
      <c r="AJ7" s="1144"/>
      <c r="AK7" s="1126">
        <v>427</v>
      </c>
      <c r="AL7" s="1127"/>
      <c r="AM7" s="1127"/>
      <c r="AN7" s="1127"/>
      <c r="AO7" s="1127"/>
      <c r="AP7" s="1127">
        <v>4558</v>
      </c>
      <c r="AQ7" s="1127"/>
      <c r="AR7" s="1127"/>
      <c r="AS7" s="1127"/>
      <c r="AT7" s="1127"/>
      <c r="AU7" s="1128"/>
      <c r="AV7" s="1128"/>
      <c r="AW7" s="1128"/>
      <c r="AX7" s="1128"/>
      <c r="AY7" s="1129"/>
      <c r="AZ7" s="203"/>
      <c r="BA7" s="203"/>
      <c r="BB7" s="203"/>
      <c r="BC7" s="203"/>
      <c r="BD7" s="203"/>
      <c r="BE7" s="204"/>
      <c r="BF7" s="204"/>
      <c r="BG7" s="204"/>
      <c r="BH7" s="204"/>
      <c r="BI7" s="204"/>
      <c r="BJ7" s="204"/>
      <c r="BK7" s="204"/>
      <c r="BL7" s="204"/>
      <c r="BM7" s="204"/>
      <c r="BN7" s="204"/>
      <c r="BO7" s="204"/>
      <c r="BP7" s="204"/>
      <c r="BQ7" s="210">
        <v>1</v>
      </c>
      <c r="BR7" s="211"/>
      <c r="BS7" s="1130" t="s">
        <v>544</v>
      </c>
      <c r="BT7" s="1131"/>
      <c r="BU7" s="1131"/>
      <c r="BV7" s="1131"/>
      <c r="BW7" s="1131"/>
      <c r="BX7" s="1131"/>
      <c r="BY7" s="1131"/>
      <c r="BZ7" s="1131"/>
      <c r="CA7" s="1131"/>
      <c r="CB7" s="1131"/>
      <c r="CC7" s="1131"/>
      <c r="CD7" s="1131"/>
      <c r="CE7" s="1131"/>
      <c r="CF7" s="1131"/>
      <c r="CG7" s="1132"/>
      <c r="CH7" s="1123">
        <v>0</v>
      </c>
      <c r="CI7" s="1124"/>
      <c r="CJ7" s="1124"/>
      <c r="CK7" s="1124"/>
      <c r="CL7" s="1125"/>
      <c r="CM7" s="1123">
        <v>15</v>
      </c>
      <c r="CN7" s="1124"/>
      <c r="CO7" s="1124"/>
      <c r="CP7" s="1124"/>
      <c r="CQ7" s="1125"/>
      <c r="CR7" s="1123">
        <v>5</v>
      </c>
      <c r="CS7" s="1124"/>
      <c r="CT7" s="1124"/>
      <c r="CU7" s="1124"/>
      <c r="CV7" s="1125"/>
      <c r="CW7" s="1123" t="s">
        <v>539</v>
      </c>
      <c r="CX7" s="1124"/>
      <c r="CY7" s="1124"/>
      <c r="CZ7" s="1124"/>
      <c r="DA7" s="1125"/>
      <c r="DB7" s="1123">
        <v>53</v>
      </c>
      <c r="DC7" s="1124"/>
      <c r="DD7" s="1124"/>
      <c r="DE7" s="1124"/>
      <c r="DF7" s="1125"/>
      <c r="DG7" s="1123" t="s">
        <v>539</v>
      </c>
      <c r="DH7" s="1124"/>
      <c r="DI7" s="1124"/>
      <c r="DJ7" s="1124"/>
      <c r="DK7" s="1125"/>
      <c r="DL7" s="1123" t="s">
        <v>539</v>
      </c>
      <c r="DM7" s="1124"/>
      <c r="DN7" s="1124"/>
      <c r="DO7" s="1124"/>
      <c r="DP7" s="1125"/>
      <c r="DQ7" s="1123" t="s">
        <v>539</v>
      </c>
      <c r="DR7" s="1124"/>
      <c r="DS7" s="1124"/>
      <c r="DT7" s="1124"/>
      <c r="DU7" s="1125"/>
      <c r="DV7" s="1120"/>
      <c r="DW7" s="1121"/>
      <c r="DX7" s="1121"/>
      <c r="DY7" s="1121"/>
      <c r="DZ7" s="1122"/>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3"/>
      <c r="AL8" s="1114"/>
      <c r="AM8" s="1114"/>
      <c r="AN8" s="1114"/>
      <c r="AO8" s="1114"/>
      <c r="AP8" s="1114"/>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0" t="s">
        <v>547</v>
      </c>
      <c r="BT8" s="1041"/>
      <c r="BU8" s="1041"/>
      <c r="BV8" s="1041"/>
      <c r="BW8" s="1041"/>
      <c r="BX8" s="1041"/>
      <c r="BY8" s="1041"/>
      <c r="BZ8" s="1041"/>
      <c r="CA8" s="1041"/>
      <c r="CB8" s="1041"/>
      <c r="CC8" s="1041"/>
      <c r="CD8" s="1041"/>
      <c r="CE8" s="1041"/>
      <c r="CF8" s="1041"/>
      <c r="CG8" s="1042"/>
      <c r="CH8" s="1015">
        <v>-106</v>
      </c>
      <c r="CI8" s="1016"/>
      <c r="CJ8" s="1016"/>
      <c r="CK8" s="1016"/>
      <c r="CL8" s="1017"/>
      <c r="CM8" s="1015">
        <v>359</v>
      </c>
      <c r="CN8" s="1016"/>
      <c r="CO8" s="1016"/>
      <c r="CP8" s="1016"/>
      <c r="CQ8" s="1017"/>
      <c r="CR8" s="1015">
        <v>0</v>
      </c>
      <c r="CS8" s="1016"/>
      <c r="CT8" s="1016"/>
      <c r="CU8" s="1016"/>
      <c r="CV8" s="1017"/>
      <c r="CW8" s="1015" t="s">
        <v>548</v>
      </c>
      <c r="CX8" s="1016"/>
      <c r="CY8" s="1016"/>
      <c r="CZ8" s="1016"/>
      <c r="DA8" s="1017"/>
      <c r="DB8" s="1015">
        <v>4</v>
      </c>
      <c r="DC8" s="1016"/>
      <c r="DD8" s="1016"/>
      <c r="DE8" s="1016"/>
      <c r="DF8" s="1017"/>
      <c r="DG8" s="1015" t="s">
        <v>548</v>
      </c>
      <c r="DH8" s="1016"/>
      <c r="DI8" s="1016"/>
      <c r="DJ8" s="1016"/>
      <c r="DK8" s="1017"/>
      <c r="DL8" s="1015" t="s">
        <v>548</v>
      </c>
      <c r="DM8" s="1016"/>
      <c r="DN8" s="1016"/>
      <c r="DO8" s="1016"/>
      <c r="DP8" s="1017"/>
      <c r="DQ8" s="1015" t="s">
        <v>548</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3"/>
      <c r="AL9" s="1114"/>
      <c r="AM9" s="1114"/>
      <c r="AN9" s="1114"/>
      <c r="AO9" s="1114"/>
      <c r="AP9" s="1114"/>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8"/>
      <c r="R22" s="1109"/>
      <c r="S22" s="1109"/>
      <c r="T22" s="1109"/>
      <c r="U22" s="1109"/>
      <c r="V22" s="1109"/>
      <c r="W22" s="1109"/>
      <c r="X22" s="1109"/>
      <c r="Y22" s="1109"/>
      <c r="Z22" s="1109"/>
      <c r="AA22" s="1109"/>
      <c r="AB22" s="1109"/>
      <c r="AC22" s="1109"/>
      <c r="AD22" s="1109"/>
      <c r="AE22" s="1110"/>
      <c r="AF22" s="1045"/>
      <c r="AG22" s="1046"/>
      <c r="AH22" s="1046"/>
      <c r="AI22" s="1046"/>
      <c r="AJ22" s="1047"/>
      <c r="AK22" s="1104"/>
      <c r="AL22" s="1105"/>
      <c r="AM22" s="1105"/>
      <c r="AN22" s="1105"/>
      <c r="AO22" s="1105"/>
      <c r="AP22" s="1105"/>
      <c r="AQ22" s="1105"/>
      <c r="AR22" s="1105"/>
      <c r="AS22" s="1105"/>
      <c r="AT22" s="1105"/>
      <c r="AU22" s="1106"/>
      <c r="AV22" s="1106"/>
      <c r="AW22" s="1106"/>
      <c r="AX22" s="1106"/>
      <c r="AY22" s="1107"/>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5">
        <f>+Q7</f>
        <v>6243</v>
      </c>
      <c r="R23" s="1096"/>
      <c r="S23" s="1096"/>
      <c r="T23" s="1096"/>
      <c r="U23" s="1096"/>
      <c r="V23" s="1096">
        <f>+V7</f>
        <v>5977</v>
      </c>
      <c r="W23" s="1096"/>
      <c r="X23" s="1096"/>
      <c r="Y23" s="1096"/>
      <c r="Z23" s="1096"/>
      <c r="AA23" s="1096">
        <f>+AA7</f>
        <v>266</v>
      </c>
      <c r="AB23" s="1096"/>
      <c r="AC23" s="1096"/>
      <c r="AD23" s="1096"/>
      <c r="AE23" s="1097"/>
      <c r="AF23" s="1098">
        <v>255</v>
      </c>
      <c r="AG23" s="1096"/>
      <c r="AH23" s="1096"/>
      <c r="AI23" s="1096"/>
      <c r="AJ23" s="1099"/>
      <c r="AK23" s="1100"/>
      <c r="AL23" s="1101"/>
      <c r="AM23" s="1101"/>
      <c r="AN23" s="1101"/>
      <c r="AO23" s="1101"/>
      <c r="AP23" s="1096">
        <f>+AP7</f>
        <v>4558</v>
      </c>
      <c r="AQ23" s="1096"/>
      <c r="AR23" s="1096"/>
      <c r="AS23" s="1096"/>
      <c r="AT23" s="1096"/>
      <c r="AU23" s="1102"/>
      <c r="AV23" s="1102"/>
      <c r="AW23" s="1102"/>
      <c r="AX23" s="1102"/>
      <c r="AY23" s="1103"/>
      <c r="AZ23" s="1092" t="s">
        <v>109</v>
      </c>
      <c r="BA23" s="1093"/>
      <c r="BB23" s="1093"/>
      <c r="BC23" s="1093"/>
      <c r="BD23" s="1094"/>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1" t="s">
        <v>366</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90" t="s">
        <v>367</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6" t="s">
        <v>371</v>
      </c>
      <c r="AG26" s="1034"/>
      <c r="AH26" s="1034"/>
      <c r="AI26" s="1034"/>
      <c r="AJ26" s="1087"/>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8"/>
      <c r="AG27" s="1037"/>
      <c r="AH27" s="1037"/>
      <c r="AI27" s="1037"/>
      <c r="AJ27" s="1089"/>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7" t="s">
        <v>376</v>
      </c>
      <c r="C28" s="1078"/>
      <c r="D28" s="1078"/>
      <c r="E28" s="1078"/>
      <c r="F28" s="1078"/>
      <c r="G28" s="1078"/>
      <c r="H28" s="1078"/>
      <c r="I28" s="1078"/>
      <c r="J28" s="1078"/>
      <c r="K28" s="1078"/>
      <c r="L28" s="1078"/>
      <c r="M28" s="1078"/>
      <c r="N28" s="1078"/>
      <c r="O28" s="1078"/>
      <c r="P28" s="1079"/>
      <c r="Q28" s="1080">
        <v>1355</v>
      </c>
      <c r="R28" s="1081"/>
      <c r="S28" s="1081"/>
      <c r="T28" s="1081"/>
      <c r="U28" s="1081"/>
      <c r="V28" s="1081">
        <v>1326</v>
      </c>
      <c r="W28" s="1081"/>
      <c r="X28" s="1081"/>
      <c r="Y28" s="1081"/>
      <c r="Z28" s="1081"/>
      <c r="AA28" s="1081">
        <v>29</v>
      </c>
      <c r="AB28" s="1081"/>
      <c r="AC28" s="1081"/>
      <c r="AD28" s="1081"/>
      <c r="AE28" s="1082"/>
      <c r="AF28" s="1083">
        <v>29</v>
      </c>
      <c r="AG28" s="1081"/>
      <c r="AH28" s="1081"/>
      <c r="AI28" s="1081"/>
      <c r="AJ28" s="1084"/>
      <c r="AK28" s="1085">
        <v>105</v>
      </c>
      <c r="AL28" s="1073"/>
      <c r="AM28" s="1073"/>
      <c r="AN28" s="1073"/>
      <c r="AO28" s="1073"/>
      <c r="AP28" s="1073" t="s">
        <v>539</v>
      </c>
      <c r="AQ28" s="1073"/>
      <c r="AR28" s="1073"/>
      <c r="AS28" s="1073"/>
      <c r="AT28" s="1073"/>
      <c r="AU28" s="1072" t="s">
        <v>539</v>
      </c>
      <c r="AV28" s="1073"/>
      <c r="AW28" s="1073"/>
      <c r="AX28" s="1073"/>
      <c r="AY28" s="1073"/>
      <c r="AZ28" s="1074"/>
      <c r="BA28" s="1074"/>
      <c r="BB28" s="1074"/>
      <c r="BC28" s="1074"/>
      <c r="BD28" s="1074"/>
      <c r="BE28" s="1075"/>
      <c r="BF28" s="1075"/>
      <c r="BG28" s="1075"/>
      <c r="BH28" s="1075"/>
      <c r="BI28" s="1076"/>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854</v>
      </c>
      <c r="R29" s="1070"/>
      <c r="S29" s="1070"/>
      <c r="T29" s="1070"/>
      <c r="U29" s="1070"/>
      <c r="V29" s="1070">
        <v>833</v>
      </c>
      <c r="W29" s="1070"/>
      <c r="X29" s="1070"/>
      <c r="Y29" s="1070"/>
      <c r="Z29" s="1070"/>
      <c r="AA29" s="1070">
        <v>21</v>
      </c>
      <c r="AB29" s="1070"/>
      <c r="AC29" s="1070"/>
      <c r="AD29" s="1070"/>
      <c r="AE29" s="1071"/>
      <c r="AF29" s="1045">
        <v>21</v>
      </c>
      <c r="AG29" s="1046"/>
      <c r="AH29" s="1046"/>
      <c r="AI29" s="1046"/>
      <c r="AJ29" s="1047"/>
      <c r="AK29" s="1006">
        <v>136</v>
      </c>
      <c r="AL29" s="997"/>
      <c r="AM29" s="997"/>
      <c r="AN29" s="997"/>
      <c r="AO29" s="997"/>
      <c r="AP29" s="997" t="s">
        <v>539</v>
      </c>
      <c r="AQ29" s="997"/>
      <c r="AR29" s="997"/>
      <c r="AS29" s="997"/>
      <c r="AT29" s="997"/>
      <c r="AU29" s="997" t="s">
        <v>539</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96</v>
      </c>
      <c r="R30" s="1070"/>
      <c r="S30" s="1070"/>
      <c r="T30" s="1070"/>
      <c r="U30" s="1070"/>
      <c r="V30" s="1070">
        <v>96</v>
      </c>
      <c r="W30" s="1070"/>
      <c r="X30" s="1070"/>
      <c r="Y30" s="1070"/>
      <c r="Z30" s="1070"/>
      <c r="AA30" s="1070">
        <v>0</v>
      </c>
      <c r="AB30" s="1070"/>
      <c r="AC30" s="1070"/>
      <c r="AD30" s="1070"/>
      <c r="AE30" s="1071"/>
      <c r="AF30" s="1045">
        <v>0</v>
      </c>
      <c r="AG30" s="1046"/>
      <c r="AH30" s="1046"/>
      <c r="AI30" s="1046"/>
      <c r="AJ30" s="1047"/>
      <c r="AK30" s="1006">
        <v>38</v>
      </c>
      <c r="AL30" s="997"/>
      <c r="AM30" s="997"/>
      <c r="AN30" s="997"/>
      <c r="AO30" s="997"/>
      <c r="AP30" s="997" t="s">
        <v>539</v>
      </c>
      <c r="AQ30" s="997"/>
      <c r="AR30" s="997"/>
      <c r="AS30" s="997"/>
      <c r="AT30" s="997"/>
      <c r="AU30" s="997" t="s">
        <v>539</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93</v>
      </c>
      <c r="R31" s="1070"/>
      <c r="S31" s="1070"/>
      <c r="T31" s="1070"/>
      <c r="U31" s="1070"/>
      <c r="V31" s="1070">
        <v>14</v>
      </c>
      <c r="W31" s="1070"/>
      <c r="X31" s="1070"/>
      <c r="Y31" s="1070"/>
      <c r="Z31" s="1070"/>
      <c r="AA31" s="1070">
        <v>79</v>
      </c>
      <c r="AB31" s="1070"/>
      <c r="AC31" s="1070"/>
      <c r="AD31" s="1070"/>
      <c r="AE31" s="1071"/>
      <c r="AF31" s="1045">
        <v>79</v>
      </c>
      <c r="AG31" s="1046"/>
      <c r="AH31" s="1046"/>
      <c r="AI31" s="1046"/>
      <c r="AJ31" s="1047"/>
      <c r="AK31" s="1006" t="s">
        <v>539</v>
      </c>
      <c r="AL31" s="997"/>
      <c r="AM31" s="997"/>
      <c r="AN31" s="997"/>
      <c r="AO31" s="997"/>
      <c r="AP31" s="997">
        <v>302</v>
      </c>
      <c r="AQ31" s="997"/>
      <c r="AR31" s="997"/>
      <c r="AS31" s="997"/>
      <c r="AT31" s="997"/>
      <c r="AU31" s="997" t="s">
        <v>539</v>
      </c>
      <c r="AV31" s="997"/>
      <c r="AW31" s="997"/>
      <c r="AX31" s="997"/>
      <c r="AY31" s="997"/>
      <c r="AZ31" s="997" t="s">
        <v>539</v>
      </c>
      <c r="BA31" s="997"/>
      <c r="BB31" s="997"/>
      <c r="BC31" s="997"/>
      <c r="BD31" s="997"/>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241</v>
      </c>
      <c r="R32" s="1070"/>
      <c r="S32" s="1070"/>
      <c r="T32" s="1070"/>
      <c r="U32" s="1070"/>
      <c r="V32" s="1070">
        <v>241</v>
      </c>
      <c r="W32" s="1070"/>
      <c r="X32" s="1070"/>
      <c r="Y32" s="1070"/>
      <c r="Z32" s="1070"/>
      <c r="AA32" s="1070">
        <v>0</v>
      </c>
      <c r="AB32" s="1070"/>
      <c r="AC32" s="1070"/>
      <c r="AD32" s="1070"/>
      <c r="AE32" s="1071"/>
      <c r="AF32" s="1045">
        <v>0</v>
      </c>
      <c r="AG32" s="1046"/>
      <c r="AH32" s="1046"/>
      <c r="AI32" s="1046"/>
      <c r="AJ32" s="1047"/>
      <c r="AK32" s="1006">
        <v>63</v>
      </c>
      <c r="AL32" s="997"/>
      <c r="AM32" s="997"/>
      <c r="AN32" s="997"/>
      <c r="AO32" s="997"/>
      <c r="AP32" s="997">
        <v>1115</v>
      </c>
      <c r="AQ32" s="997"/>
      <c r="AR32" s="997"/>
      <c r="AS32" s="997"/>
      <c r="AT32" s="997"/>
      <c r="AU32" s="997" t="s">
        <v>539</v>
      </c>
      <c r="AV32" s="997"/>
      <c r="AW32" s="997"/>
      <c r="AX32" s="997"/>
      <c r="AY32" s="997"/>
      <c r="AZ32" s="997" t="s">
        <v>539</v>
      </c>
      <c r="BA32" s="997"/>
      <c r="BB32" s="997"/>
      <c r="BC32" s="997"/>
      <c r="BD32" s="997"/>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15</v>
      </c>
      <c r="R33" s="1070"/>
      <c r="S33" s="1070"/>
      <c r="T33" s="1070"/>
      <c r="U33" s="1070"/>
      <c r="V33" s="1070">
        <v>15</v>
      </c>
      <c r="W33" s="1070"/>
      <c r="X33" s="1070"/>
      <c r="Y33" s="1070"/>
      <c r="Z33" s="1070"/>
      <c r="AA33" s="1070">
        <v>0</v>
      </c>
      <c r="AB33" s="1070"/>
      <c r="AC33" s="1070"/>
      <c r="AD33" s="1070"/>
      <c r="AE33" s="1071"/>
      <c r="AF33" s="1045">
        <v>0</v>
      </c>
      <c r="AG33" s="1046"/>
      <c r="AH33" s="1046"/>
      <c r="AI33" s="1046"/>
      <c r="AJ33" s="1047"/>
      <c r="AK33" s="1006" t="s">
        <v>539</v>
      </c>
      <c r="AL33" s="997"/>
      <c r="AM33" s="997"/>
      <c r="AN33" s="997"/>
      <c r="AO33" s="997"/>
      <c r="AP33" s="997">
        <v>68</v>
      </c>
      <c r="AQ33" s="997"/>
      <c r="AR33" s="997"/>
      <c r="AS33" s="997"/>
      <c r="AT33" s="997"/>
      <c r="AU33" s="997" t="s">
        <v>539</v>
      </c>
      <c r="AV33" s="997"/>
      <c r="AW33" s="997"/>
      <c r="AX33" s="997"/>
      <c r="AY33" s="997"/>
      <c r="AZ33" s="997" t="s">
        <v>539</v>
      </c>
      <c r="BA33" s="997"/>
      <c r="BB33" s="997"/>
      <c r="BC33" s="997"/>
      <c r="BD33" s="997"/>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39</v>
      </c>
      <c r="R34" s="1070"/>
      <c r="S34" s="1070"/>
      <c r="T34" s="1070"/>
      <c r="U34" s="1070"/>
      <c r="V34" s="1070">
        <v>39</v>
      </c>
      <c r="W34" s="1070"/>
      <c r="X34" s="1070"/>
      <c r="Y34" s="1070"/>
      <c r="Z34" s="1070"/>
      <c r="AA34" s="1070">
        <v>0</v>
      </c>
      <c r="AB34" s="1070"/>
      <c r="AC34" s="1070"/>
      <c r="AD34" s="1070"/>
      <c r="AE34" s="1071"/>
      <c r="AF34" s="1045">
        <v>0</v>
      </c>
      <c r="AG34" s="1046"/>
      <c r="AH34" s="1046"/>
      <c r="AI34" s="1046"/>
      <c r="AJ34" s="1047"/>
      <c r="AK34" s="1006">
        <v>1</v>
      </c>
      <c r="AL34" s="997"/>
      <c r="AM34" s="997"/>
      <c r="AN34" s="997"/>
      <c r="AO34" s="997"/>
      <c r="AP34" s="997">
        <v>75</v>
      </c>
      <c r="AQ34" s="997"/>
      <c r="AR34" s="997"/>
      <c r="AS34" s="997"/>
      <c r="AT34" s="997"/>
      <c r="AU34" s="997" t="s">
        <v>539</v>
      </c>
      <c r="AV34" s="997"/>
      <c r="AW34" s="997"/>
      <c r="AX34" s="997"/>
      <c r="AY34" s="997"/>
      <c r="AZ34" s="997" t="s">
        <v>539</v>
      </c>
      <c r="BA34" s="997"/>
      <c r="BB34" s="997"/>
      <c r="BC34" s="997"/>
      <c r="BD34" s="997"/>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128</v>
      </c>
      <c r="AG63" s="985"/>
      <c r="AH63" s="985"/>
      <c r="AI63" s="985"/>
      <c r="AJ63" s="1056"/>
      <c r="AK63" s="1057"/>
      <c r="AL63" s="989"/>
      <c r="AM63" s="989"/>
      <c r="AN63" s="989"/>
      <c r="AO63" s="989"/>
      <c r="AP63" s="985">
        <f>+AP31+AP32+AP33+AP34</f>
        <v>1560</v>
      </c>
      <c r="AQ63" s="985"/>
      <c r="AR63" s="985"/>
      <c r="AS63" s="985"/>
      <c r="AT63" s="985"/>
      <c r="AU63" s="985" t="s">
        <v>549</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08" t="s">
        <v>545</v>
      </c>
      <c r="C68" s="1009"/>
      <c r="D68" s="1009"/>
      <c r="E68" s="1009"/>
      <c r="F68" s="1009"/>
      <c r="G68" s="1009"/>
      <c r="H68" s="1009"/>
      <c r="I68" s="1009"/>
      <c r="J68" s="1009"/>
      <c r="K68" s="1009"/>
      <c r="L68" s="1009"/>
      <c r="M68" s="1009"/>
      <c r="N68" s="1009"/>
      <c r="O68" s="1009"/>
      <c r="P68" s="1010"/>
      <c r="Q68" s="1014">
        <v>2728</v>
      </c>
      <c r="R68" s="1011"/>
      <c r="S68" s="1011"/>
      <c r="T68" s="1011"/>
      <c r="U68" s="1011"/>
      <c r="V68" s="1011">
        <v>2362</v>
      </c>
      <c r="W68" s="1011"/>
      <c r="X68" s="1011"/>
      <c r="Y68" s="1011"/>
      <c r="Z68" s="1011"/>
      <c r="AA68" s="1011">
        <v>367</v>
      </c>
      <c r="AB68" s="1011"/>
      <c r="AC68" s="1011"/>
      <c r="AD68" s="1011"/>
      <c r="AE68" s="1011"/>
      <c r="AF68" s="1011">
        <v>367</v>
      </c>
      <c r="AG68" s="1011"/>
      <c r="AH68" s="1011"/>
      <c r="AI68" s="1011"/>
      <c r="AJ68" s="1011"/>
      <c r="AK68" s="1011">
        <v>2</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25</v>
      </c>
      <c r="R69" s="997"/>
      <c r="S69" s="997"/>
      <c r="T69" s="997"/>
      <c r="U69" s="997"/>
      <c r="V69" s="997">
        <v>23</v>
      </c>
      <c r="W69" s="997"/>
      <c r="X69" s="997"/>
      <c r="Y69" s="997"/>
      <c r="Z69" s="997"/>
      <c r="AA69" s="997">
        <v>3</v>
      </c>
      <c r="AB69" s="997"/>
      <c r="AC69" s="997"/>
      <c r="AD69" s="997"/>
      <c r="AE69" s="997"/>
      <c r="AF69" s="997">
        <v>3</v>
      </c>
      <c r="AG69" s="997"/>
      <c r="AH69" s="997"/>
      <c r="AI69" s="997"/>
      <c r="AJ69" s="997"/>
      <c r="AK69" s="997" t="s">
        <v>546</v>
      </c>
      <c r="AL69" s="997"/>
      <c r="AM69" s="997"/>
      <c r="AN69" s="997"/>
      <c r="AO69" s="997"/>
      <c r="AP69" s="997" t="s">
        <v>539</v>
      </c>
      <c r="AQ69" s="997"/>
      <c r="AR69" s="997"/>
      <c r="AS69" s="997"/>
      <c r="AT69" s="997"/>
      <c r="AU69" s="997" t="s">
        <v>539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201</v>
      </c>
      <c r="R70" s="997"/>
      <c r="S70" s="997"/>
      <c r="T70" s="997"/>
      <c r="U70" s="997"/>
      <c r="V70" s="997">
        <v>195</v>
      </c>
      <c r="W70" s="997"/>
      <c r="X70" s="997"/>
      <c r="Y70" s="997"/>
      <c r="Z70" s="997"/>
      <c r="AA70" s="997">
        <v>5</v>
      </c>
      <c r="AB70" s="997"/>
      <c r="AC70" s="997"/>
      <c r="AD70" s="997"/>
      <c r="AE70" s="997"/>
      <c r="AF70" s="997">
        <v>5</v>
      </c>
      <c r="AG70" s="997"/>
      <c r="AH70" s="997"/>
      <c r="AI70" s="997"/>
      <c r="AJ70" s="997"/>
      <c r="AK70" s="997">
        <v>3</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158776</v>
      </c>
      <c r="R71" s="997"/>
      <c r="S71" s="997"/>
      <c r="T71" s="997"/>
      <c r="U71" s="997"/>
      <c r="V71" s="997">
        <v>152692</v>
      </c>
      <c r="W71" s="997"/>
      <c r="X71" s="997"/>
      <c r="Y71" s="997"/>
      <c r="Z71" s="997"/>
      <c r="AA71" s="997">
        <v>6084</v>
      </c>
      <c r="AB71" s="997"/>
      <c r="AC71" s="997"/>
      <c r="AD71" s="997"/>
      <c r="AE71" s="997"/>
      <c r="AF71" s="997">
        <v>6084</v>
      </c>
      <c r="AG71" s="997"/>
      <c r="AH71" s="997"/>
      <c r="AI71" s="997"/>
      <c r="AJ71" s="997"/>
      <c r="AK71" s="997">
        <v>546</v>
      </c>
      <c r="AL71" s="997"/>
      <c r="AM71" s="997"/>
      <c r="AN71" s="997"/>
      <c r="AO71" s="997"/>
      <c r="AP71" s="997" t="s">
        <v>539</v>
      </c>
      <c r="AQ71" s="997"/>
      <c r="AR71" s="997"/>
      <c r="AS71" s="997"/>
      <c r="AT71" s="997"/>
      <c r="AU71" s="997" t="s">
        <v>539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438</v>
      </c>
      <c r="R72" s="997"/>
      <c r="S72" s="997"/>
      <c r="T72" s="997"/>
      <c r="U72" s="997"/>
      <c r="V72" s="997">
        <v>435</v>
      </c>
      <c r="W72" s="997"/>
      <c r="X72" s="997"/>
      <c r="Y72" s="997"/>
      <c r="Z72" s="997"/>
      <c r="AA72" s="997">
        <v>4</v>
      </c>
      <c r="AB72" s="997"/>
      <c r="AC72" s="997"/>
      <c r="AD72" s="997"/>
      <c r="AE72" s="997"/>
      <c r="AF72" s="997">
        <v>4</v>
      </c>
      <c r="AG72" s="997"/>
      <c r="AH72" s="997"/>
      <c r="AI72" s="997"/>
      <c r="AJ72" s="997"/>
      <c r="AK72" s="997">
        <v>31</v>
      </c>
      <c r="AL72" s="997"/>
      <c r="AM72" s="997"/>
      <c r="AN72" s="997"/>
      <c r="AO72" s="997"/>
      <c r="AP72" s="997" t="s">
        <v>539</v>
      </c>
      <c r="AQ72" s="997"/>
      <c r="AR72" s="997"/>
      <c r="AS72" s="997"/>
      <c r="AT72" s="997"/>
      <c r="AU72" s="997" t="s">
        <v>539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+AF68+AF69+AF70+AF71+AF72</f>
        <v>6463</v>
      </c>
      <c r="AG88" s="985"/>
      <c r="AH88" s="985"/>
      <c r="AI88" s="985"/>
      <c r="AJ88" s="985"/>
      <c r="AK88" s="989"/>
      <c r="AL88" s="989"/>
      <c r="AM88" s="989"/>
      <c r="AN88" s="989"/>
      <c r="AO88" s="989"/>
      <c r="AP88" s="985" t="s">
        <v>549</v>
      </c>
      <c r="AQ88" s="985"/>
      <c r="AR88" s="985"/>
      <c r="AS88" s="985"/>
      <c r="AT88" s="985"/>
      <c r="AU88" s="985" t="s">
        <v>549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+CR7+CR84</f>
        <v>5</v>
      </c>
      <c r="CS102" s="977"/>
      <c r="CT102" s="977"/>
      <c r="CU102" s="977"/>
      <c r="CV102" s="978"/>
      <c r="CW102" s="976" t="s">
        <v>549</v>
      </c>
      <c r="CX102" s="977"/>
      <c r="CY102" s="977"/>
      <c r="CZ102" s="977"/>
      <c r="DA102" s="978"/>
      <c r="DB102" s="976">
        <f>+DB7+DB8</f>
        <v>57</v>
      </c>
      <c r="DC102" s="977"/>
      <c r="DD102" s="977"/>
      <c r="DE102" s="977"/>
      <c r="DF102" s="978"/>
      <c r="DG102" s="976" t="s">
        <v>549</v>
      </c>
      <c r="DH102" s="977"/>
      <c r="DI102" s="977"/>
      <c r="DJ102" s="977"/>
      <c r="DK102" s="978"/>
      <c r="DL102" s="976" t="s">
        <v>549</v>
      </c>
      <c r="DM102" s="977"/>
      <c r="DN102" s="977"/>
      <c r="DO102" s="977"/>
      <c r="DP102" s="978"/>
      <c r="DQ102" s="976" t="s">
        <v>549</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616211</v>
      </c>
      <c r="AB110" s="903"/>
      <c r="AC110" s="903"/>
      <c r="AD110" s="903"/>
      <c r="AE110" s="904"/>
      <c r="AF110" s="905">
        <v>606336</v>
      </c>
      <c r="AG110" s="903"/>
      <c r="AH110" s="903"/>
      <c r="AI110" s="903"/>
      <c r="AJ110" s="904"/>
      <c r="AK110" s="905">
        <v>588785</v>
      </c>
      <c r="AL110" s="903"/>
      <c r="AM110" s="903"/>
      <c r="AN110" s="903"/>
      <c r="AO110" s="904"/>
      <c r="AP110" s="906">
        <v>26.9</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5036312</v>
      </c>
      <c r="BR110" s="830"/>
      <c r="BS110" s="830"/>
      <c r="BT110" s="830"/>
      <c r="BU110" s="830"/>
      <c r="BV110" s="830">
        <v>4804986</v>
      </c>
      <c r="BW110" s="830"/>
      <c r="BX110" s="830"/>
      <c r="BY110" s="830"/>
      <c r="BZ110" s="830"/>
      <c r="CA110" s="830">
        <v>4557653</v>
      </c>
      <c r="CB110" s="830"/>
      <c r="CC110" s="830"/>
      <c r="CD110" s="830"/>
      <c r="CE110" s="830"/>
      <c r="CF110" s="891">
        <v>208.5</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408</v>
      </c>
      <c r="BR111" s="801"/>
      <c r="BS111" s="801"/>
      <c r="BT111" s="801"/>
      <c r="BU111" s="801"/>
      <c r="BV111" s="801" t="s">
        <v>408</v>
      </c>
      <c r="BW111" s="801"/>
      <c r="BX111" s="801"/>
      <c r="BY111" s="801"/>
      <c r="BZ111" s="801"/>
      <c r="CA111" s="801" t="s">
        <v>408</v>
      </c>
      <c r="CB111" s="801"/>
      <c r="CC111" s="801"/>
      <c r="CD111" s="801"/>
      <c r="CE111" s="801"/>
      <c r="CF111" s="878" t="s">
        <v>408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1094741</v>
      </c>
      <c r="BR112" s="801"/>
      <c r="BS112" s="801"/>
      <c r="BT112" s="801"/>
      <c r="BU112" s="801"/>
      <c r="BV112" s="801">
        <v>1095668</v>
      </c>
      <c r="BW112" s="801"/>
      <c r="BX112" s="801"/>
      <c r="BY112" s="801"/>
      <c r="BZ112" s="801"/>
      <c r="CA112" s="801">
        <v>1059371</v>
      </c>
      <c r="CB112" s="801"/>
      <c r="CC112" s="801"/>
      <c r="CD112" s="801"/>
      <c r="CE112" s="801"/>
      <c r="CF112" s="878">
        <v>48.5</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75456</v>
      </c>
      <c r="AB113" s="939"/>
      <c r="AC113" s="939"/>
      <c r="AD113" s="939"/>
      <c r="AE113" s="940"/>
      <c r="AF113" s="941">
        <v>74043</v>
      </c>
      <c r="AG113" s="939"/>
      <c r="AH113" s="939"/>
      <c r="AI113" s="939"/>
      <c r="AJ113" s="940"/>
      <c r="AK113" s="941">
        <v>66539</v>
      </c>
      <c r="AL113" s="939"/>
      <c r="AM113" s="939"/>
      <c r="AN113" s="939"/>
      <c r="AO113" s="940"/>
      <c r="AP113" s="942">
        <v>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t="s">
        <v>408</v>
      </c>
      <c r="BR113" s="801"/>
      <c r="BS113" s="801"/>
      <c r="BT113" s="801"/>
      <c r="BU113" s="801"/>
      <c r="BV113" s="801" t="s">
        <v>408</v>
      </c>
      <c r="BW113" s="801"/>
      <c r="BX113" s="801"/>
      <c r="BY113" s="801"/>
      <c r="BZ113" s="801"/>
      <c r="CA113" s="801" t="s">
        <v>408</v>
      </c>
      <c r="CB113" s="801"/>
      <c r="CC113" s="801"/>
      <c r="CD113" s="801"/>
      <c r="CE113" s="801"/>
      <c r="CF113" s="878" t="s">
        <v>408</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408</v>
      </c>
      <c r="AB114" s="814"/>
      <c r="AC114" s="814"/>
      <c r="AD114" s="814"/>
      <c r="AE114" s="815"/>
      <c r="AF114" s="816" t="s">
        <v>408</v>
      </c>
      <c r="AG114" s="814"/>
      <c r="AH114" s="814"/>
      <c r="AI114" s="814"/>
      <c r="AJ114" s="815"/>
      <c r="AK114" s="816" t="s">
        <v>408</v>
      </c>
      <c r="AL114" s="814"/>
      <c r="AM114" s="814"/>
      <c r="AN114" s="814"/>
      <c r="AO114" s="815"/>
      <c r="AP114" s="784" t="s">
        <v>408</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597136</v>
      </c>
      <c r="BR114" s="801"/>
      <c r="BS114" s="801"/>
      <c r="BT114" s="801"/>
      <c r="BU114" s="801"/>
      <c r="BV114" s="801">
        <v>647565</v>
      </c>
      <c r="BW114" s="801"/>
      <c r="BX114" s="801"/>
      <c r="BY114" s="801"/>
      <c r="BZ114" s="801"/>
      <c r="CA114" s="801">
        <v>616918</v>
      </c>
      <c r="CB114" s="801"/>
      <c r="CC114" s="801"/>
      <c r="CD114" s="801"/>
      <c r="CE114" s="801"/>
      <c r="CF114" s="878">
        <v>28.2</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408</v>
      </c>
      <c r="AB115" s="939"/>
      <c r="AC115" s="939"/>
      <c r="AD115" s="939"/>
      <c r="AE115" s="940"/>
      <c r="AF115" s="941" t="s">
        <v>408</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32140</v>
      </c>
      <c r="BR115" s="801"/>
      <c r="BS115" s="801"/>
      <c r="BT115" s="801"/>
      <c r="BU115" s="801"/>
      <c r="BV115" s="801">
        <v>16368</v>
      </c>
      <c r="BW115" s="801"/>
      <c r="BX115" s="801"/>
      <c r="BY115" s="801"/>
      <c r="BZ115" s="801"/>
      <c r="CA115" s="801">
        <v>39550</v>
      </c>
      <c r="CB115" s="801"/>
      <c r="CC115" s="801"/>
      <c r="CD115" s="801"/>
      <c r="CE115" s="801"/>
      <c r="CF115" s="878">
        <v>1.8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691667</v>
      </c>
      <c r="AB117" s="925"/>
      <c r="AC117" s="925"/>
      <c r="AD117" s="925"/>
      <c r="AE117" s="926"/>
      <c r="AF117" s="928">
        <v>680379</v>
      </c>
      <c r="AG117" s="925"/>
      <c r="AH117" s="925"/>
      <c r="AI117" s="925"/>
      <c r="AJ117" s="926"/>
      <c r="AK117" s="928">
        <v>655324</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428</v>
      </c>
      <c r="BR117" s="888"/>
      <c r="BS117" s="888"/>
      <c r="BT117" s="888"/>
      <c r="BU117" s="888"/>
      <c r="BV117" s="888" t="s">
        <v>428</v>
      </c>
      <c r="BW117" s="888"/>
      <c r="BX117" s="888"/>
      <c r="BY117" s="888"/>
      <c r="BZ117" s="888"/>
      <c r="CA117" s="888" t="s">
        <v>428</v>
      </c>
      <c r="CB117" s="888"/>
      <c r="CC117" s="888"/>
      <c r="CD117" s="888"/>
      <c r="CE117" s="888"/>
      <c r="CF117" s="878" t="s">
        <v>428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428</v>
      </c>
      <c r="DH117" s="814"/>
      <c r="DI117" s="814"/>
      <c r="DJ117" s="814"/>
      <c r="DK117" s="815"/>
      <c r="DL117" s="816" t="s">
        <v>428</v>
      </c>
      <c r="DM117" s="814"/>
      <c r="DN117" s="814"/>
      <c r="DO117" s="814"/>
      <c r="DP117" s="815"/>
      <c r="DQ117" s="816" t="s">
        <v>428</v>
      </c>
      <c r="DR117" s="814"/>
      <c r="DS117" s="814"/>
      <c r="DT117" s="814"/>
      <c r="DU117" s="815"/>
      <c r="DV117" s="784" t="s">
        <v>428</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6760329</v>
      </c>
      <c r="BR118" s="888"/>
      <c r="BS118" s="888"/>
      <c r="BT118" s="888"/>
      <c r="BU118" s="888"/>
      <c r="BV118" s="888">
        <v>6564587</v>
      </c>
      <c r="BW118" s="888"/>
      <c r="BX118" s="888"/>
      <c r="BY118" s="888"/>
      <c r="BZ118" s="888"/>
      <c r="CA118" s="888">
        <v>6273492</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432</v>
      </c>
      <c r="DH118" s="814"/>
      <c r="DI118" s="814"/>
      <c r="DJ118" s="814"/>
      <c r="DK118" s="815"/>
      <c r="DL118" s="816" t="s">
        <v>432</v>
      </c>
      <c r="DM118" s="814"/>
      <c r="DN118" s="814"/>
      <c r="DO118" s="814"/>
      <c r="DP118" s="815"/>
      <c r="DQ118" s="816" t="s">
        <v>432</v>
      </c>
      <c r="DR118" s="814"/>
      <c r="DS118" s="814"/>
      <c r="DT118" s="814"/>
      <c r="DU118" s="815"/>
      <c r="DV118" s="784" t="s">
        <v>432</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432</v>
      </c>
      <c r="AB119" s="903"/>
      <c r="AC119" s="903"/>
      <c r="AD119" s="903"/>
      <c r="AE119" s="904"/>
      <c r="AF119" s="905" t="s">
        <v>432</v>
      </c>
      <c r="AG119" s="903"/>
      <c r="AH119" s="903"/>
      <c r="AI119" s="903"/>
      <c r="AJ119" s="904"/>
      <c r="AK119" s="905" t="s">
        <v>432</v>
      </c>
      <c r="AL119" s="903"/>
      <c r="AM119" s="903"/>
      <c r="AN119" s="903"/>
      <c r="AO119" s="904"/>
      <c r="AP119" s="906" t="s">
        <v>432</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831524</v>
      </c>
      <c r="BR119" s="830"/>
      <c r="BS119" s="830"/>
      <c r="BT119" s="830"/>
      <c r="BU119" s="830"/>
      <c r="BV119" s="830">
        <v>904410</v>
      </c>
      <c r="BW119" s="830"/>
      <c r="BX119" s="830"/>
      <c r="BY119" s="830"/>
      <c r="BZ119" s="830"/>
      <c r="CA119" s="830">
        <v>1096806</v>
      </c>
      <c r="CB119" s="830"/>
      <c r="CC119" s="830"/>
      <c r="CD119" s="830"/>
      <c r="CE119" s="830"/>
      <c r="CF119" s="891">
        <v>50.2</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432</v>
      </c>
      <c r="DH119" s="747"/>
      <c r="DI119" s="747"/>
      <c r="DJ119" s="747"/>
      <c r="DK119" s="748"/>
      <c r="DL119" s="749" t="s">
        <v>432</v>
      </c>
      <c r="DM119" s="747"/>
      <c r="DN119" s="747"/>
      <c r="DO119" s="747"/>
      <c r="DP119" s="748"/>
      <c r="DQ119" s="749" t="s">
        <v>432</v>
      </c>
      <c r="DR119" s="747"/>
      <c r="DS119" s="747"/>
      <c r="DT119" s="747"/>
      <c r="DU119" s="748"/>
      <c r="DV119" s="837" t="s">
        <v>432</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432</v>
      </c>
      <c r="AB120" s="814"/>
      <c r="AC120" s="814"/>
      <c r="AD120" s="814"/>
      <c r="AE120" s="815"/>
      <c r="AF120" s="816" t="s">
        <v>432</v>
      </c>
      <c r="AG120" s="814"/>
      <c r="AH120" s="814"/>
      <c r="AI120" s="814"/>
      <c r="AJ120" s="815"/>
      <c r="AK120" s="816" t="s">
        <v>432</v>
      </c>
      <c r="AL120" s="814"/>
      <c r="AM120" s="814"/>
      <c r="AN120" s="814"/>
      <c r="AO120" s="815"/>
      <c r="AP120" s="784" t="s">
        <v>432</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292589</v>
      </c>
      <c r="BR120" s="801"/>
      <c r="BS120" s="801"/>
      <c r="BT120" s="801"/>
      <c r="BU120" s="801"/>
      <c r="BV120" s="801">
        <v>258706</v>
      </c>
      <c r="BW120" s="801"/>
      <c r="BX120" s="801"/>
      <c r="BY120" s="801"/>
      <c r="BZ120" s="801"/>
      <c r="CA120" s="801">
        <v>246245</v>
      </c>
      <c r="CB120" s="801"/>
      <c r="CC120" s="801"/>
      <c r="CD120" s="801"/>
      <c r="CE120" s="801"/>
      <c r="CF120" s="878">
        <v>11.3</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1039687</v>
      </c>
      <c r="DH120" s="830"/>
      <c r="DI120" s="830"/>
      <c r="DJ120" s="830"/>
      <c r="DK120" s="830"/>
      <c r="DL120" s="830">
        <v>1034424</v>
      </c>
      <c r="DM120" s="830"/>
      <c r="DN120" s="830"/>
      <c r="DO120" s="830"/>
      <c r="DP120" s="830"/>
      <c r="DQ120" s="830">
        <v>989774</v>
      </c>
      <c r="DR120" s="830"/>
      <c r="DS120" s="830"/>
      <c r="DT120" s="830"/>
      <c r="DU120" s="830"/>
      <c r="DV120" s="831">
        <v>45.3</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432</v>
      </c>
      <c r="AB121" s="814"/>
      <c r="AC121" s="814"/>
      <c r="AD121" s="814"/>
      <c r="AE121" s="815"/>
      <c r="AF121" s="816" t="s">
        <v>432</v>
      </c>
      <c r="AG121" s="814"/>
      <c r="AH121" s="814"/>
      <c r="AI121" s="814"/>
      <c r="AJ121" s="815"/>
      <c r="AK121" s="816" t="s">
        <v>432</v>
      </c>
      <c r="AL121" s="814"/>
      <c r="AM121" s="814"/>
      <c r="AN121" s="814"/>
      <c r="AO121" s="815"/>
      <c r="AP121" s="784" t="s">
        <v>432</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3883140</v>
      </c>
      <c r="BR121" s="888"/>
      <c r="BS121" s="888"/>
      <c r="BT121" s="888"/>
      <c r="BU121" s="888"/>
      <c r="BV121" s="888">
        <v>3878300</v>
      </c>
      <c r="BW121" s="888"/>
      <c r="BX121" s="888"/>
      <c r="BY121" s="888"/>
      <c r="BZ121" s="888"/>
      <c r="CA121" s="888">
        <v>3638696</v>
      </c>
      <c r="CB121" s="888"/>
      <c r="CC121" s="888"/>
      <c r="CD121" s="888"/>
      <c r="CE121" s="888"/>
      <c r="CF121" s="889">
        <v>166.5</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27574</v>
      </c>
      <c r="DH121" s="801"/>
      <c r="DI121" s="801"/>
      <c r="DJ121" s="801"/>
      <c r="DK121" s="801"/>
      <c r="DL121" s="801">
        <v>35447</v>
      </c>
      <c r="DM121" s="801"/>
      <c r="DN121" s="801"/>
      <c r="DO121" s="801"/>
      <c r="DP121" s="801"/>
      <c r="DQ121" s="801">
        <v>43296</v>
      </c>
      <c r="DR121" s="801"/>
      <c r="DS121" s="801"/>
      <c r="DT121" s="801"/>
      <c r="DU121" s="801"/>
      <c r="DV121" s="853">
        <v>2</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441</v>
      </c>
      <c r="BP122" s="868"/>
      <c r="BQ122" s="869">
        <v>5007253</v>
      </c>
      <c r="BR122" s="870"/>
      <c r="BS122" s="870"/>
      <c r="BT122" s="870"/>
      <c r="BU122" s="870"/>
      <c r="BV122" s="870">
        <v>5041416</v>
      </c>
      <c r="BW122" s="870"/>
      <c r="BX122" s="870"/>
      <c r="BY122" s="870"/>
      <c r="BZ122" s="870"/>
      <c r="CA122" s="870">
        <v>4981747</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25831</v>
      </c>
      <c r="DH122" s="801"/>
      <c r="DI122" s="801"/>
      <c r="DJ122" s="801"/>
      <c r="DK122" s="801"/>
      <c r="DL122" s="801">
        <v>24589</v>
      </c>
      <c r="DM122" s="801"/>
      <c r="DN122" s="801"/>
      <c r="DO122" s="801"/>
      <c r="DP122" s="801"/>
      <c r="DQ122" s="801">
        <v>25210</v>
      </c>
      <c r="DR122" s="801"/>
      <c r="DS122" s="801"/>
      <c r="DT122" s="801"/>
      <c r="DU122" s="801"/>
      <c r="DV122" s="853">
        <v>1.2</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443</v>
      </c>
      <c r="AB123" s="814"/>
      <c r="AC123" s="814"/>
      <c r="AD123" s="814"/>
      <c r="AE123" s="815"/>
      <c r="AF123" s="816" t="s">
        <v>443</v>
      </c>
      <c r="AG123" s="814"/>
      <c r="AH123" s="814"/>
      <c r="AI123" s="814"/>
      <c r="AJ123" s="815"/>
      <c r="AK123" s="816" t="s">
        <v>443</v>
      </c>
      <c r="AL123" s="814"/>
      <c r="AM123" s="814"/>
      <c r="AN123" s="814"/>
      <c r="AO123" s="815"/>
      <c r="AP123" s="784" t="s">
        <v>443</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80.599999999999994</v>
      </c>
      <c r="BR123" s="862"/>
      <c r="BS123" s="862"/>
      <c r="BT123" s="862"/>
      <c r="BU123" s="862"/>
      <c r="BV123" s="862">
        <v>71.099999999999994</v>
      </c>
      <c r="BW123" s="862"/>
      <c r="BX123" s="862"/>
      <c r="BY123" s="862"/>
      <c r="BZ123" s="862"/>
      <c r="CA123" s="862">
        <v>59.1</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1649</v>
      </c>
      <c r="DH123" s="814"/>
      <c r="DI123" s="814"/>
      <c r="DJ123" s="814"/>
      <c r="DK123" s="815"/>
      <c r="DL123" s="816">
        <v>1208</v>
      </c>
      <c r="DM123" s="814"/>
      <c r="DN123" s="814"/>
      <c r="DO123" s="814"/>
      <c r="DP123" s="815"/>
      <c r="DQ123" s="816">
        <v>1091</v>
      </c>
      <c r="DR123" s="814"/>
      <c r="DS123" s="814"/>
      <c r="DT123" s="814"/>
      <c r="DU123" s="815"/>
      <c r="DV123" s="784">
        <v>0</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443</v>
      </c>
      <c r="DH124" s="747"/>
      <c r="DI124" s="747"/>
      <c r="DJ124" s="747"/>
      <c r="DK124" s="748"/>
      <c r="DL124" s="749" t="s">
        <v>443</v>
      </c>
      <c r="DM124" s="747"/>
      <c r="DN124" s="747"/>
      <c r="DO124" s="747"/>
      <c r="DP124" s="748"/>
      <c r="DQ124" s="749" t="s">
        <v>443</v>
      </c>
      <c r="DR124" s="747"/>
      <c r="DS124" s="747"/>
      <c r="DT124" s="747"/>
      <c r="DU124" s="748"/>
      <c r="DV124" s="837" t="s">
        <v>443</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443</v>
      </c>
      <c r="AB126" s="814"/>
      <c r="AC126" s="814"/>
      <c r="AD126" s="814"/>
      <c r="AE126" s="815"/>
      <c r="AF126" s="816" t="s">
        <v>443</v>
      </c>
      <c r="AG126" s="814"/>
      <c r="AH126" s="814"/>
      <c r="AI126" s="814"/>
      <c r="AJ126" s="815"/>
      <c r="AK126" s="816" t="s">
        <v>443</v>
      </c>
      <c r="AL126" s="814"/>
      <c r="AM126" s="814"/>
      <c r="AN126" s="814"/>
      <c r="AO126" s="815"/>
      <c r="AP126" s="784" t="s">
        <v>443</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v>32140</v>
      </c>
      <c r="DH126" s="801"/>
      <c r="DI126" s="801"/>
      <c r="DJ126" s="801"/>
      <c r="DK126" s="801"/>
      <c r="DL126" s="801">
        <v>16368</v>
      </c>
      <c r="DM126" s="801"/>
      <c r="DN126" s="801"/>
      <c r="DO126" s="801"/>
      <c r="DP126" s="801"/>
      <c r="DQ126" s="801">
        <v>39550</v>
      </c>
      <c r="DR126" s="801"/>
      <c r="DS126" s="801"/>
      <c r="DT126" s="801"/>
      <c r="DU126" s="801"/>
      <c r="DV126" s="853">
        <v>1.8</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443</v>
      </c>
      <c r="AB127" s="814"/>
      <c r="AC127" s="814"/>
      <c r="AD127" s="814"/>
      <c r="AE127" s="815"/>
      <c r="AF127" s="816" t="s">
        <v>443</v>
      </c>
      <c r="AG127" s="814"/>
      <c r="AH127" s="814"/>
      <c r="AI127" s="814"/>
      <c r="AJ127" s="815"/>
      <c r="AK127" s="816" t="s">
        <v>443</v>
      </c>
      <c r="AL127" s="814"/>
      <c r="AM127" s="814"/>
      <c r="AN127" s="814"/>
      <c r="AO127" s="815"/>
      <c r="AP127" s="784" t="s">
        <v>443</v>
      </c>
      <c r="AQ127" s="785"/>
      <c r="AR127" s="785"/>
      <c r="AS127" s="785"/>
      <c r="AT127" s="786"/>
      <c r="AU127" s="233"/>
      <c r="AV127" s="233"/>
      <c r="AW127" s="233"/>
      <c r="AX127" s="787" t="s">
        <v>455</v>
      </c>
      <c r="AY127" s="788"/>
      <c r="AZ127" s="788"/>
      <c r="BA127" s="788"/>
      <c r="BB127" s="788"/>
      <c r="BC127" s="788"/>
      <c r="BD127" s="788"/>
      <c r="BE127" s="789"/>
      <c r="BF127" s="790" t="s">
        <v>443</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48783</v>
      </c>
      <c r="AB128" s="754"/>
      <c r="AC128" s="754"/>
      <c r="AD128" s="754"/>
      <c r="AE128" s="755"/>
      <c r="AF128" s="756">
        <v>44157</v>
      </c>
      <c r="AG128" s="754"/>
      <c r="AH128" s="754"/>
      <c r="AI128" s="754"/>
      <c r="AJ128" s="755"/>
      <c r="AK128" s="756">
        <v>36794</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461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2609025</v>
      </c>
      <c r="AB129" s="814"/>
      <c r="AC129" s="814"/>
      <c r="AD129" s="814"/>
      <c r="AE129" s="815"/>
      <c r="AF129" s="816">
        <v>2574371</v>
      </c>
      <c r="AG129" s="814"/>
      <c r="AH129" s="814"/>
      <c r="AI129" s="814"/>
      <c r="AJ129" s="815"/>
      <c r="AK129" s="816">
        <v>2612618</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9.1999999999999993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434805</v>
      </c>
      <c r="AB130" s="814"/>
      <c r="AC130" s="814"/>
      <c r="AD130" s="814"/>
      <c r="AE130" s="815"/>
      <c r="AF130" s="816">
        <v>433602</v>
      </c>
      <c r="AG130" s="814"/>
      <c r="AH130" s="814"/>
      <c r="AI130" s="814"/>
      <c r="AJ130" s="815"/>
      <c r="AK130" s="816">
        <v>427037</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59.1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2174220</v>
      </c>
      <c r="AB131" s="747"/>
      <c r="AC131" s="747"/>
      <c r="AD131" s="747"/>
      <c r="AE131" s="748"/>
      <c r="AF131" s="749">
        <v>2140769</v>
      </c>
      <c r="AG131" s="747"/>
      <c r="AH131" s="747"/>
      <c r="AI131" s="747"/>
      <c r="AJ131" s="748"/>
      <c r="AK131" s="749">
        <v>2185581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9.5702826759999997</v>
      </c>
      <c r="AB132" s="770"/>
      <c r="AC132" s="770"/>
      <c r="AD132" s="770"/>
      <c r="AE132" s="771"/>
      <c r="AF132" s="772">
        <v>9.4648231549999995</v>
      </c>
      <c r="AG132" s="770"/>
      <c r="AH132" s="770"/>
      <c r="AI132" s="770"/>
      <c r="AJ132" s="771"/>
      <c r="AK132" s="772">
        <v>8.7616519359999998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10.6</v>
      </c>
      <c r="AB133" s="779"/>
      <c r="AC133" s="779"/>
      <c r="AD133" s="779"/>
      <c r="AE133" s="780"/>
      <c r="AF133" s="778">
        <v>9.8000000000000007</v>
      </c>
      <c r="AG133" s="779"/>
      <c r="AH133" s="779"/>
      <c r="AI133" s="779"/>
      <c r="AJ133" s="780"/>
      <c r="AK133" s="778">
        <v>9.1999999999999993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69:P69"/>
    <mergeCell ref="B71:P71"/>
    <mergeCell ref="B72:P72"/>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50" t="s">
        <v>473</v>
      </c>
      <c r="L7" s="254"/>
      <c r="M7" s="255" t="s">
        <v>474</v>
      </c>
      <c r="N7" s="256"/>
    </row>
    <row r="8" spans="1:16" x14ac:dyDescent="0.15">
      <c r="A8" s="248"/>
      <c r="B8" s="244"/>
      <c r="C8" s="244"/>
      <c r="D8" s="244"/>
      <c r="E8" s="244"/>
      <c r="F8" s="244"/>
      <c r="G8" s="257"/>
      <c r="H8" s="258"/>
      <c r="I8" s="258"/>
      <c r="J8" s="259"/>
      <c r="K8" s="1151"/>
      <c r="L8" s="260" t="s">
        <v>475</v>
      </c>
      <c r="M8" s="261" t="s">
        <v>476</v>
      </c>
      <c r="N8" s="262" t="s">
        <v>477</v>
      </c>
    </row>
    <row r="9" spans="1:16" x14ac:dyDescent="0.15">
      <c r="A9" s="248"/>
      <c r="B9" s="244"/>
      <c r="C9" s="244"/>
      <c r="D9" s="244"/>
      <c r="E9" s="244"/>
      <c r="F9" s="244"/>
      <c r="G9" s="1164" t="s">
        <v>478</v>
      </c>
      <c r="H9" s="1165"/>
      <c r="I9" s="1165"/>
      <c r="J9" s="1166"/>
      <c r="K9" s="263">
        <v>636270</v>
      </c>
      <c r="L9" s="264">
        <v>83107</v>
      </c>
      <c r="M9" s="265">
        <v>133600</v>
      </c>
      <c r="N9" s="266">
        <v>-37.799999999999997</v>
      </c>
    </row>
    <row r="10" spans="1:16" x14ac:dyDescent="0.15">
      <c r="A10" s="248"/>
      <c r="B10" s="244"/>
      <c r="C10" s="244"/>
      <c r="D10" s="244"/>
      <c r="E10" s="244"/>
      <c r="F10" s="244"/>
      <c r="G10" s="1164" t="s">
        <v>479</v>
      </c>
      <c r="H10" s="1165"/>
      <c r="I10" s="1165"/>
      <c r="J10" s="1166"/>
      <c r="K10" s="267">
        <v>88015</v>
      </c>
      <c r="L10" s="268">
        <v>11496</v>
      </c>
      <c r="M10" s="269">
        <v>14806</v>
      </c>
      <c r="N10" s="270">
        <v>-22.4</v>
      </c>
    </row>
    <row r="11" spans="1:16" ht="13.5" customHeight="1" x14ac:dyDescent="0.15">
      <c r="A11" s="248"/>
      <c r="B11" s="244"/>
      <c r="C11" s="244"/>
      <c r="D11" s="244"/>
      <c r="E11" s="244"/>
      <c r="F11" s="244"/>
      <c r="G11" s="1164" t="s">
        <v>480</v>
      </c>
      <c r="H11" s="1165"/>
      <c r="I11" s="1165"/>
      <c r="J11" s="1166"/>
      <c r="K11" s="267">
        <v>5309</v>
      </c>
      <c r="L11" s="268">
        <v>693</v>
      </c>
      <c r="M11" s="269">
        <v>22006</v>
      </c>
      <c r="N11" s="270">
        <v>-96.9</v>
      </c>
    </row>
    <row r="12" spans="1:16" ht="13.5" customHeight="1" x14ac:dyDescent="0.15">
      <c r="A12" s="248"/>
      <c r="B12" s="244"/>
      <c r="C12" s="244"/>
      <c r="D12" s="244"/>
      <c r="E12" s="244"/>
      <c r="F12" s="244"/>
      <c r="G12" s="1164" t="s">
        <v>481</v>
      </c>
      <c r="H12" s="1165"/>
      <c r="I12" s="1165"/>
      <c r="J12" s="1166"/>
      <c r="K12" s="267" t="s">
        <v>482</v>
      </c>
      <c r="L12" s="268" t="s">
        <v>482</v>
      </c>
      <c r="M12" s="269">
        <v>3064</v>
      </c>
      <c r="N12" s="270" t="s">
        <v>482</v>
      </c>
    </row>
    <row r="13" spans="1:16" ht="13.5" customHeight="1" x14ac:dyDescent="0.15">
      <c r="A13" s="248"/>
      <c r="B13" s="244"/>
      <c r="C13" s="244"/>
      <c r="D13" s="244"/>
      <c r="E13" s="244"/>
      <c r="F13" s="244"/>
      <c r="G13" s="1164" t="s">
        <v>483</v>
      </c>
      <c r="H13" s="1165"/>
      <c r="I13" s="1165"/>
      <c r="J13" s="1166"/>
      <c r="K13" s="267" t="s">
        <v>482</v>
      </c>
      <c r="L13" s="268" t="s">
        <v>482</v>
      </c>
      <c r="M13" s="269" t="s">
        <v>482</v>
      </c>
      <c r="N13" s="270" t="s">
        <v>482</v>
      </c>
    </row>
    <row r="14" spans="1:16" ht="13.5" customHeight="1" x14ac:dyDescent="0.15">
      <c r="A14" s="248"/>
      <c r="B14" s="244"/>
      <c r="C14" s="244"/>
      <c r="D14" s="244"/>
      <c r="E14" s="244"/>
      <c r="F14" s="244"/>
      <c r="G14" s="1164" t="s">
        <v>484</v>
      </c>
      <c r="H14" s="1165"/>
      <c r="I14" s="1165"/>
      <c r="J14" s="1166"/>
      <c r="K14" s="267" t="s">
        <v>482</v>
      </c>
      <c r="L14" s="268" t="s">
        <v>482</v>
      </c>
      <c r="M14" s="269">
        <v>5782</v>
      </c>
      <c r="N14" s="270" t="s">
        <v>482</v>
      </c>
    </row>
    <row r="15" spans="1:16" ht="13.5" customHeight="1" x14ac:dyDescent="0.15">
      <c r="A15" s="248"/>
      <c r="B15" s="244"/>
      <c r="C15" s="244"/>
      <c r="D15" s="244"/>
      <c r="E15" s="244"/>
      <c r="F15" s="244"/>
      <c r="G15" s="1164" t="s">
        <v>485</v>
      </c>
      <c r="H15" s="1165"/>
      <c r="I15" s="1165"/>
      <c r="J15" s="1166"/>
      <c r="K15" s="267">
        <v>18457</v>
      </c>
      <c r="L15" s="268">
        <v>2411</v>
      </c>
      <c r="M15" s="269">
        <v>3053</v>
      </c>
      <c r="N15" s="270">
        <v>-21</v>
      </c>
    </row>
    <row r="16" spans="1:16" x14ac:dyDescent="0.15">
      <c r="A16" s="248"/>
      <c r="B16" s="244"/>
      <c r="C16" s="244"/>
      <c r="D16" s="244"/>
      <c r="E16" s="244"/>
      <c r="F16" s="244"/>
      <c r="G16" s="1167" t="s">
        <v>486</v>
      </c>
      <c r="H16" s="1168"/>
      <c r="I16" s="1168"/>
      <c r="J16" s="1169"/>
      <c r="K16" s="268">
        <v>-49439</v>
      </c>
      <c r="L16" s="268">
        <v>-6458</v>
      </c>
      <c r="M16" s="269">
        <v>-14525</v>
      </c>
      <c r="N16" s="270">
        <v>-55.5</v>
      </c>
    </row>
    <row r="17" spans="1:16" x14ac:dyDescent="0.15">
      <c r="A17" s="248"/>
      <c r="B17" s="244"/>
      <c r="C17" s="244"/>
      <c r="D17" s="244"/>
      <c r="E17" s="244"/>
      <c r="F17" s="244"/>
      <c r="G17" s="1167" t="s">
        <v>168</v>
      </c>
      <c r="H17" s="1168"/>
      <c r="I17" s="1168"/>
      <c r="J17" s="1169"/>
      <c r="K17" s="268">
        <v>698612</v>
      </c>
      <c r="L17" s="268">
        <v>91250</v>
      </c>
      <c r="M17" s="269">
        <v>167785</v>
      </c>
      <c r="N17" s="270">
        <v>-45.6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61" t="s">
        <v>491</v>
      </c>
      <c r="H21" s="1162"/>
      <c r="I21" s="1162"/>
      <c r="J21" s="1163"/>
      <c r="K21" s="280">
        <v>10.84</v>
      </c>
      <c r="L21" s="281">
        <v>15.11</v>
      </c>
      <c r="M21" s="282">
        <v>-4.2699999999999996</v>
      </c>
      <c r="N21" s="249"/>
      <c r="O21" s="283"/>
      <c r="P21" s="279"/>
    </row>
    <row r="22" spans="1:16" s="284" customFormat="1" x14ac:dyDescent="0.15">
      <c r="A22" s="279"/>
      <c r="B22" s="249"/>
      <c r="C22" s="249"/>
      <c r="D22" s="249"/>
      <c r="E22" s="249"/>
      <c r="F22" s="249"/>
      <c r="G22" s="1161" t="s">
        <v>492</v>
      </c>
      <c r="H22" s="1162"/>
      <c r="I22" s="1162"/>
      <c r="J22" s="1163"/>
      <c r="K22" s="285">
        <v>95</v>
      </c>
      <c r="L22" s="286">
        <v>96.1</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50" t="s">
        <v>473</v>
      </c>
      <c r="L30" s="254"/>
      <c r="M30" s="255" t="s">
        <v>474</v>
      </c>
      <c r="N30" s="256"/>
    </row>
    <row r="31" spans="1:16" x14ac:dyDescent="0.15">
      <c r="A31" s="248"/>
      <c r="B31" s="244"/>
      <c r="C31" s="244"/>
      <c r="D31" s="244"/>
      <c r="E31" s="244"/>
      <c r="F31" s="244"/>
      <c r="G31" s="257"/>
      <c r="H31" s="258"/>
      <c r="I31" s="258"/>
      <c r="J31" s="259"/>
      <c r="K31" s="1151"/>
      <c r="L31" s="260" t="s">
        <v>475</v>
      </c>
      <c r="M31" s="261" t="s">
        <v>476</v>
      </c>
      <c r="N31" s="262" t="s">
        <v>477</v>
      </c>
    </row>
    <row r="32" spans="1:16" ht="27" customHeight="1" x14ac:dyDescent="0.15">
      <c r="A32" s="248"/>
      <c r="B32" s="244"/>
      <c r="C32" s="244"/>
      <c r="D32" s="244"/>
      <c r="E32" s="244"/>
      <c r="F32" s="244"/>
      <c r="G32" s="1152" t="s">
        <v>496</v>
      </c>
      <c r="H32" s="1153"/>
      <c r="I32" s="1153"/>
      <c r="J32" s="1154"/>
      <c r="K32" s="294">
        <v>588785</v>
      </c>
      <c r="L32" s="294">
        <v>76905</v>
      </c>
      <c r="M32" s="295">
        <v>102348</v>
      </c>
      <c r="N32" s="296">
        <v>-24.9</v>
      </c>
    </row>
    <row r="33" spans="1:16" ht="13.5" customHeight="1" x14ac:dyDescent="0.15">
      <c r="A33" s="248"/>
      <c r="B33" s="244"/>
      <c r="C33" s="244"/>
      <c r="D33" s="244"/>
      <c r="E33" s="244"/>
      <c r="F33" s="244"/>
      <c r="G33" s="1152" t="s">
        <v>497</v>
      </c>
      <c r="H33" s="1153"/>
      <c r="I33" s="1153"/>
      <c r="J33" s="1154"/>
      <c r="K33" s="294" t="s">
        <v>482</v>
      </c>
      <c r="L33" s="294" t="s">
        <v>482</v>
      </c>
      <c r="M33" s="295" t="s">
        <v>482</v>
      </c>
      <c r="N33" s="296" t="s">
        <v>482</v>
      </c>
    </row>
    <row r="34" spans="1:16" ht="27" customHeight="1" x14ac:dyDescent="0.15">
      <c r="A34" s="248"/>
      <c r="B34" s="244"/>
      <c r="C34" s="244"/>
      <c r="D34" s="244"/>
      <c r="E34" s="244"/>
      <c r="F34" s="244"/>
      <c r="G34" s="1152" t="s">
        <v>498</v>
      </c>
      <c r="H34" s="1153"/>
      <c r="I34" s="1153"/>
      <c r="J34" s="1154"/>
      <c r="K34" s="294" t="s">
        <v>482</v>
      </c>
      <c r="L34" s="294" t="s">
        <v>482</v>
      </c>
      <c r="M34" s="295">
        <v>242</v>
      </c>
      <c r="N34" s="296" t="s">
        <v>482</v>
      </c>
    </row>
    <row r="35" spans="1:16" ht="27" customHeight="1" x14ac:dyDescent="0.15">
      <c r="A35" s="248"/>
      <c r="B35" s="244"/>
      <c r="C35" s="244"/>
      <c r="D35" s="244"/>
      <c r="E35" s="244"/>
      <c r="F35" s="244"/>
      <c r="G35" s="1152" t="s">
        <v>499</v>
      </c>
      <c r="H35" s="1153"/>
      <c r="I35" s="1153"/>
      <c r="J35" s="1154"/>
      <c r="K35" s="294">
        <v>66539</v>
      </c>
      <c r="L35" s="294">
        <v>8691</v>
      </c>
      <c r="M35" s="295">
        <v>23122</v>
      </c>
      <c r="N35" s="296">
        <v>-62.4</v>
      </c>
    </row>
    <row r="36" spans="1:16" ht="27" customHeight="1" x14ac:dyDescent="0.15">
      <c r="A36" s="248"/>
      <c r="B36" s="244"/>
      <c r="C36" s="244"/>
      <c r="D36" s="244"/>
      <c r="E36" s="244"/>
      <c r="F36" s="244"/>
      <c r="G36" s="1152" t="s">
        <v>500</v>
      </c>
      <c r="H36" s="1153"/>
      <c r="I36" s="1153"/>
      <c r="J36" s="1154"/>
      <c r="K36" s="294" t="s">
        <v>482</v>
      </c>
      <c r="L36" s="294" t="s">
        <v>482</v>
      </c>
      <c r="M36" s="295">
        <v>5214</v>
      </c>
      <c r="N36" s="296" t="s">
        <v>482</v>
      </c>
    </row>
    <row r="37" spans="1:16" ht="13.5" customHeight="1" x14ac:dyDescent="0.15">
      <c r="A37" s="248"/>
      <c r="B37" s="244"/>
      <c r="C37" s="244"/>
      <c r="D37" s="244"/>
      <c r="E37" s="244"/>
      <c r="F37" s="244"/>
      <c r="G37" s="1152" t="s">
        <v>501</v>
      </c>
      <c r="H37" s="1153"/>
      <c r="I37" s="1153"/>
      <c r="J37" s="1154"/>
      <c r="K37" s="294" t="s">
        <v>482</v>
      </c>
      <c r="L37" s="294" t="s">
        <v>482</v>
      </c>
      <c r="M37" s="295">
        <v>1563</v>
      </c>
      <c r="N37" s="296" t="s">
        <v>482</v>
      </c>
    </row>
    <row r="38" spans="1:16" ht="27" customHeight="1" x14ac:dyDescent="0.15">
      <c r="A38" s="248"/>
      <c r="B38" s="244"/>
      <c r="C38" s="244"/>
      <c r="D38" s="244"/>
      <c r="E38" s="244"/>
      <c r="F38" s="244"/>
      <c r="G38" s="1155" t="s">
        <v>502</v>
      </c>
      <c r="H38" s="1156"/>
      <c r="I38" s="1156"/>
      <c r="J38" s="1157"/>
      <c r="K38" s="297" t="s">
        <v>482</v>
      </c>
      <c r="L38" s="297" t="s">
        <v>482</v>
      </c>
      <c r="M38" s="298">
        <v>19</v>
      </c>
      <c r="N38" s="299" t="s">
        <v>482</v>
      </c>
      <c r="O38" s="293"/>
    </row>
    <row r="39" spans="1:16" x14ac:dyDescent="0.15">
      <c r="A39" s="248"/>
      <c r="B39" s="244"/>
      <c r="C39" s="244"/>
      <c r="D39" s="244"/>
      <c r="E39" s="244"/>
      <c r="F39" s="244"/>
      <c r="G39" s="1155" t="s">
        <v>503</v>
      </c>
      <c r="H39" s="1156"/>
      <c r="I39" s="1156"/>
      <c r="J39" s="1157"/>
      <c r="K39" s="300">
        <v>-36794</v>
      </c>
      <c r="L39" s="300">
        <v>-4806</v>
      </c>
      <c r="M39" s="301">
        <v>-4672</v>
      </c>
      <c r="N39" s="302">
        <v>2.9</v>
      </c>
      <c r="O39" s="293"/>
    </row>
    <row r="40" spans="1:16" ht="27" customHeight="1" x14ac:dyDescent="0.15">
      <c r="A40" s="248"/>
      <c r="B40" s="244"/>
      <c r="C40" s="244"/>
      <c r="D40" s="244"/>
      <c r="E40" s="244"/>
      <c r="F40" s="244"/>
      <c r="G40" s="1152" t="s">
        <v>504</v>
      </c>
      <c r="H40" s="1153"/>
      <c r="I40" s="1153"/>
      <c r="J40" s="1154"/>
      <c r="K40" s="300">
        <v>-427037</v>
      </c>
      <c r="L40" s="300">
        <v>-55778</v>
      </c>
      <c r="M40" s="301">
        <v>-92903</v>
      </c>
      <c r="N40" s="302">
        <v>-40</v>
      </c>
      <c r="O40" s="293"/>
    </row>
    <row r="41" spans="1:16" x14ac:dyDescent="0.15">
      <c r="A41" s="248"/>
      <c r="B41" s="244"/>
      <c r="C41" s="244"/>
      <c r="D41" s="244"/>
      <c r="E41" s="244"/>
      <c r="F41" s="244"/>
      <c r="G41" s="1158" t="s">
        <v>279</v>
      </c>
      <c r="H41" s="1159"/>
      <c r="I41" s="1159"/>
      <c r="J41" s="1160"/>
      <c r="K41" s="294">
        <v>191493</v>
      </c>
      <c r="L41" s="300">
        <v>25012</v>
      </c>
      <c r="M41" s="301">
        <v>34934</v>
      </c>
      <c r="N41" s="302">
        <v>-28.4</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45" t="s">
        <v>473</v>
      </c>
      <c r="J49" s="1147" t="s">
        <v>508</v>
      </c>
      <c r="K49" s="1148"/>
      <c r="L49" s="1148"/>
      <c r="M49" s="1148"/>
      <c r="N49" s="1149"/>
    </row>
    <row r="50" spans="1:14" x14ac:dyDescent="0.15">
      <c r="A50" s="248"/>
      <c r="B50" s="244"/>
      <c r="C50" s="244"/>
      <c r="D50" s="244"/>
      <c r="E50" s="244"/>
      <c r="F50" s="244"/>
      <c r="G50" s="312"/>
      <c r="H50" s="313"/>
      <c r="I50" s="1146"/>
      <c r="J50" s="314" t="s">
        <v>509</v>
      </c>
      <c r="K50" s="315" t="s">
        <v>510</v>
      </c>
      <c r="L50" s="316" t="s">
        <v>511</v>
      </c>
      <c r="M50" s="317" t="s">
        <v>512</v>
      </c>
      <c r="N50" s="318" t="s">
        <v>513</v>
      </c>
    </row>
    <row r="51" spans="1:14" x14ac:dyDescent="0.15">
      <c r="A51" s="248"/>
      <c r="B51" s="244"/>
      <c r="C51" s="244"/>
      <c r="D51" s="244"/>
      <c r="E51" s="244"/>
      <c r="F51" s="244"/>
      <c r="G51" s="310" t="s">
        <v>514</v>
      </c>
      <c r="H51" s="311"/>
      <c r="I51" s="319">
        <v>1051982</v>
      </c>
      <c r="J51" s="320">
        <v>138001</v>
      </c>
      <c r="K51" s="321">
        <v>75.8</v>
      </c>
      <c r="L51" s="322">
        <v>146140</v>
      </c>
      <c r="M51" s="323">
        <v>-24.1</v>
      </c>
      <c r="N51" s="324">
        <v>99.9</v>
      </c>
    </row>
    <row r="52" spans="1:14" x14ac:dyDescent="0.15">
      <c r="A52" s="248"/>
      <c r="B52" s="244"/>
      <c r="C52" s="244"/>
      <c r="D52" s="244"/>
      <c r="E52" s="244"/>
      <c r="F52" s="244"/>
      <c r="G52" s="325"/>
      <c r="H52" s="326" t="s">
        <v>515</v>
      </c>
      <c r="I52" s="327">
        <v>591014</v>
      </c>
      <c r="J52" s="328">
        <v>77530</v>
      </c>
      <c r="K52" s="329">
        <v>27.2</v>
      </c>
      <c r="L52" s="330">
        <v>75451</v>
      </c>
      <c r="M52" s="331">
        <v>-8.1999999999999993</v>
      </c>
      <c r="N52" s="332">
        <v>35.4</v>
      </c>
    </row>
    <row r="53" spans="1:14" x14ac:dyDescent="0.15">
      <c r="A53" s="248"/>
      <c r="B53" s="244"/>
      <c r="C53" s="244"/>
      <c r="D53" s="244"/>
      <c r="E53" s="244"/>
      <c r="F53" s="244"/>
      <c r="G53" s="310" t="s">
        <v>516</v>
      </c>
      <c r="H53" s="311"/>
      <c r="I53" s="319">
        <v>616317</v>
      </c>
      <c r="J53" s="320">
        <v>80701</v>
      </c>
      <c r="K53" s="321">
        <v>-41.5</v>
      </c>
      <c r="L53" s="322">
        <v>146641</v>
      </c>
      <c r="M53" s="323">
        <v>0.3</v>
      </c>
      <c r="N53" s="324">
        <v>-41.8</v>
      </c>
    </row>
    <row r="54" spans="1:14" x14ac:dyDescent="0.15">
      <c r="A54" s="248"/>
      <c r="B54" s="244"/>
      <c r="C54" s="244"/>
      <c r="D54" s="244"/>
      <c r="E54" s="244"/>
      <c r="F54" s="244"/>
      <c r="G54" s="325"/>
      <c r="H54" s="326" t="s">
        <v>515</v>
      </c>
      <c r="I54" s="327">
        <v>410642</v>
      </c>
      <c r="J54" s="328">
        <v>53770</v>
      </c>
      <c r="K54" s="329">
        <v>-30.6</v>
      </c>
      <c r="L54" s="330">
        <v>68142</v>
      </c>
      <c r="M54" s="331">
        <v>-9.6999999999999993</v>
      </c>
      <c r="N54" s="332">
        <v>-20.9</v>
      </c>
    </row>
    <row r="55" spans="1:14" x14ac:dyDescent="0.15">
      <c r="A55" s="248"/>
      <c r="B55" s="244"/>
      <c r="C55" s="244"/>
      <c r="D55" s="244"/>
      <c r="E55" s="244"/>
      <c r="F55" s="244"/>
      <c r="G55" s="310" t="s">
        <v>517</v>
      </c>
      <c r="H55" s="311"/>
      <c r="I55" s="319">
        <v>2506367</v>
      </c>
      <c r="J55" s="320">
        <v>327544</v>
      </c>
      <c r="K55" s="321">
        <v>305.89999999999998</v>
      </c>
      <c r="L55" s="322">
        <v>174587</v>
      </c>
      <c r="M55" s="323">
        <v>19.100000000000001</v>
      </c>
      <c r="N55" s="324">
        <v>286.8</v>
      </c>
    </row>
    <row r="56" spans="1:14" x14ac:dyDescent="0.15">
      <c r="A56" s="248"/>
      <c r="B56" s="244"/>
      <c r="C56" s="244"/>
      <c r="D56" s="244"/>
      <c r="E56" s="244"/>
      <c r="F56" s="244"/>
      <c r="G56" s="325"/>
      <c r="H56" s="326" t="s">
        <v>515</v>
      </c>
      <c r="I56" s="327">
        <v>485801</v>
      </c>
      <c r="J56" s="328">
        <v>63487</v>
      </c>
      <c r="K56" s="329">
        <v>18.100000000000001</v>
      </c>
      <c r="L56" s="330">
        <v>79695</v>
      </c>
      <c r="M56" s="331">
        <v>17</v>
      </c>
      <c r="N56" s="332">
        <v>1.1000000000000001</v>
      </c>
    </row>
    <row r="57" spans="1:14" x14ac:dyDescent="0.15">
      <c r="A57" s="248"/>
      <c r="B57" s="244"/>
      <c r="C57" s="244"/>
      <c r="D57" s="244"/>
      <c r="E57" s="244"/>
      <c r="F57" s="244"/>
      <c r="G57" s="310" t="s">
        <v>518</v>
      </c>
      <c r="H57" s="311"/>
      <c r="I57" s="319">
        <v>840717</v>
      </c>
      <c r="J57" s="320">
        <v>109227</v>
      </c>
      <c r="K57" s="321">
        <v>-66.7</v>
      </c>
      <c r="L57" s="322">
        <v>175675</v>
      </c>
      <c r="M57" s="323">
        <v>0.6</v>
      </c>
      <c r="N57" s="324">
        <v>-67.3</v>
      </c>
    </row>
    <row r="58" spans="1:14" x14ac:dyDescent="0.15">
      <c r="A58" s="248"/>
      <c r="B58" s="244"/>
      <c r="C58" s="244"/>
      <c r="D58" s="244"/>
      <c r="E58" s="244"/>
      <c r="F58" s="244"/>
      <c r="G58" s="325"/>
      <c r="H58" s="326" t="s">
        <v>515</v>
      </c>
      <c r="I58" s="327">
        <v>473650</v>
      </c>
      <c r="J58" s="328">
        <v>61537</v>
      </c>
      <c r="K58" s="329">
        <v>-3.1</v>
      </c>
      <c r="L58" s="330">
        <v>87698</v>
      </c>
      <c r="M58" s="331">
        <v>10</v>
      </c>
      <c r="N58" s="332">
        <v>-13.1</v>
      </c>
    </row>
    <row r="59" spans="1:14" x14ac:dyDescent="0.15">
      <c r="A59" s="248"/>
      <c r="B59" s="244"/>
      <c r="C59" s="244"/>
      <c r="D59" s="244"/>
      <c r="E59" s="244"/>
      <c r="F59" s="244"/>
      <c r="G59" s="310" t="s">
        <v>519</v>
      </c>
      <c r="H59" s="311"/>
      <c r="I59" s="319">
        <v>552335</v>
      </c>
      <c r="J59" s="320">
        <v>72144</v>
      </c>
      <c r="K59" s="321">
        <v>-34</v>
      </c>
      <c r="L59" s="322">
        <v>162193</v>
      </c>
      <c r="M59" s="323">
        <v>-7.7</v>
      </c>
      <c r="N59" s="324">
        <v>-26.3</v>
      </c>
    </row>
    <row r="60" spans="1:14" x14ac:dyDescent="0.15">
      <c r="A60" s="248"/>
      <c r="B60" s="244"/>
      <c r="C60" s="244"/>
      <c r="D60" s="244"/>
      <c r="E60" s="244"/>
      <c r="F60" s="244"/>
      <c r="G60" s="325"/>
      <c r="H60" s="326" t="s">
        <v>515</v>
      </c>
      <c r="I60" s="333">
        <v>225648</v>
      </c>
      <c r="J60" s="328">
        <v>29473</v>
      </c>
      <c r="K60" s="329">
        <v>-52.1</v>
      </c>
      <c r="L60" s="330">
        <v>79985</v>
      </c>
      <c r="M60" s="331">
        <v>-8.8000000000000007</v>
      </c>
      <c r="N60" s="332">
        <v>-43.3</v>
      </c>
    </row>
    <row r="61" spans="1:14" x14ac:dyDescent="0.15">
      <c r="A61" s="248"/>
      <c r="B61" s="244"/>
      <c r="C61" s="244"/>
      <c r="D61" s="244"/>
      <c r="E61" s="244"/>
      <c r="F61" s="244"/>
      <c r="G61" s="310" t="s">
        <v>520</v>
      </c>
      <c r="H61" s="334"/>
      <c r="I61" s="335">
        <v>1113544</v>
      </c>
      <c r="J61" s="336">
        <v>145523</v>
      </c>
      <c r="K61" s="337">
        <v>47.9</v>
      </c>
      <c r="L61" s="338">
        <v>161047</v>
      </c>
      <c r="M61" s="339">
        <v>-2.4</v>
      </c>
      <c r="N61" s="324">
        <v>50.3</v>
      </c>
    </row>
    <row r="62" spans="1:14" x14ac:dyDescent="0.15">
      <c r="A62" s="248"/>
      <c r="B62" s="244"/>
      <c r="C62" s="244"/>
      <c r="D62" s="244"/>
      <c r="E62" s="244"/>
      <c r="F62" s="244"/>
      <c r="G62" s="325"/>
      <c r="H62" s="326" t="s">
        <v>515</v>
      </c>
      <c r="I62" s="327">
        <v>437351</v>
      </c>
      <c r="J62" s="328">
        <v>57159</v>
      </c>
      <c r="K62" s="329">
        <v>-8.1</v>
      </c>
      <c r="L62" s="330">
        <v>78194</v>
      </c>
      <c r="M62" s="331">
        <v>0.1</v>
      </c>
      <c r="N62" s="332">
        <v>-8.1999999999999993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0" t="s">
        <v>3</v>
      </c>
      <c r="D47" s="1170"/>
      <c r="E47" s="1171"/>
      <c r="F47" s="11">
        <v>14.74</v>
      </c>
      <c r="G47" s="12">
        <v>13.49</v>
      </c>
      <c r="H47" s="12">
        <v>7.54</v>
      </c>
      <c r="I47" s="12">
        <v>10.76</v>
      </c>
      <c r="J47" s="13">
        <v>14.3</v>
      </c>
    </row>
    <row r="48" spans="2:10" ht="57.75" customHeight="1" x14ac:dyDescent="0.15">
      <c r="B48" s="14"/>
      <c r="C48" s="1172" t="s">
        <v>4</v>
      </c>
      <c r="D48" s="1172"/>
      <c r="E48" s="1173"/>
      <c r="F48" s="15">
        <v>4.3499999999999996</v>
      </c>
      <c r="G48" s="16">
        <v>1.3</v>
      </c>
      <c r="H48" s="16">
        <v>6.14</v>
      </c>
      <c r="I48" s="16">
        <v>5.24</v>
      </c>
      <c r="J48" s="17">
        <v>9.77</v>
      </c>
    </row>
    <row r="49" spans="2:10" ht="57.75" customHeight="1" thickBot="1" x14ac:dyDescent="0.2">
      <c r="B49" s="18"/>
      <c r="C49" s="1174" t="s">
        <v>5</v>
      </c>
      <c r="D49" s="1174"/>
      <c r="E49" s="1175"/>
      <c r="F49" s="19" t="s">
        <v>527</v>
      </c>
      <c r="G49" s="20" t="s">
        <v>528</v>
      </c>
      <c r="H49" s="20">
        <v>0.52</v>
      </c>
      <c r="I49" s="20">
        <v>3.36</v>
      </c>
      <c r="J49" s="21">
        <v>8.31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中原　修一</cp:lastModifiedBy>
  <cp:lastPrinted>2017-05-09T06:29:42Z</cp:lastPrinted>
  <dcterms:created xsi:type="dcterms:W3CDTF">2017-02-15T23:23:00Z</dcterms:created>
  <dcterms:modified xsi:type="dcterms:W3CDTF">2017-05-09T06:30:32Z</dcterms:modified>
  <cp:category/>
</cp:coreProperties>
</file>