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8．西都市\"/>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<sst xmlns="http://schemas.openxmlformats.org/spreadsheetml/2006/main" count="217" uniqueCount="107">
  <si>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</si>
  <si>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</si>
  <si>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</si>
  <si>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</si>
  <si>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</si>
  <si>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</si>
  <si>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</si>
  <si>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</si>
  <si>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</si>
  <si>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</si>
  <si>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</si>
  <si>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</si>
  <si>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</si>
  <si>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</si>
  <si>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</si>
  <si>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</si>
  <si>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</si>
  <si>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</si>
  <si>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</si>
  <si>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</si>
  <si>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</si>
  <si>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</si>
  <si>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</si>
  <si>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</si>
  <si>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</si>
  <si>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</si>
  <si>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</si>
  <si>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</si>
  <si>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</si>
  <si>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</si>
  <si>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</si>
  <si>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</si>
  <si>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</si>
  <si>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</si>
  <si>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</si>
  <si>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</si>
  <si>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</si>
  <si>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</si>
  <si>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</si>
  <si>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</si>
  <si>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</si>
  <si>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</si>
  <si>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</si>
  <si>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</si>
  <si>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</si>
  <si>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</si>
  <si>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</si>
  <si>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</si>
  <si>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</si>
  <si>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</si>
  <si>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</si>
  <si>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</si>
  <si>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</si>
  <si>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</si>
  <si>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</si>
  <si>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</si>
  <si>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</si>
  <si>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</si>
  <si>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</si>
  <si>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</si>
  <si>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</si>
  <si>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</si>
  <si>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</si>
  <si>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</si>
  <si>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</si>
  <si>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</si>
  <si>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</si>
  <si>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</si>
  <si>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</si>
  <si>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</si>
  <si>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</si>
  <si>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</si>
  <si>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</si>
  <si>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</si>
  <si>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</si>
  <si>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</si>
  <si>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</si>
  <si>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</si>
  <si>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</si>
  <si>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</si>
  <si>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</si>
  <si>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</si>
  <si>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</si>
  <si>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</si>
  <si>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</si>
  <si>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</si>
  <si>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</si>
  <si>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</si>
  <si>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</si>
  <si>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</si>
  <si>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</si>
  <si>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</si>
  <si>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</si>
  <si>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</si>
  <si>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</si>
  <si>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</si>
  <si>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</si>
  <si>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</si>
  <si>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</si>
  <si>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</si>
  <si>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</si>
  <si>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</si>
  <si>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</si>
  <si>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</si>
  <si>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「有形固定資産減価償却率」及び「管路経年化率」は平均と比べ低くなっていますが、昭和50年代に布設された管路が順次法定耐用年数を迎えることから、共に増加していくこととなります。
　「管路更新率」は平均より低く、現状としては単独工事での布設替は財政的な負担が多大であるため、道路改良工事等に合わせ耐震管への布設替を行っている状況です。</t>
    <rPh sb="14" eb="15">
      <t>オヨ</t>
    </rPh>
    <rPh sb="17" eb="19">
      <t>カンロ</t>
    </rPh>
    <rPh sb="19" eb="22">
      <t>ケイネンカ</t>
    </rPh>
    <rPh sb="22" eb="23">
      <t>リツ</t>
    </rPh>
    <rPh sb="25" eb="27">
      <t>ヘイキン</t>
    </rPh>
    <rPh sb="28" eb="29">
      <t>クラ</t>
    </rPh>
    <rPh sb="30" eb="31">
      <t>ヒク</t>
    </rPh>
    <rPh sb="40" eb="42">
      <t>ショウワ</t>
    </rPh>
    <rPh sb="44" eb="46">
      <t>ネンダイ</t>
    </rPh>
    <rPh sb="47" eb="49">
      <t>フセツ</t>
    </rPh>
    <rPh sb="52" eb="54">
      <t>カンロ</t>
    </rPh>
    <rPh sb="55" eb="57">
      <t>ジュンジ</t>
    </rPh>
    <rPh sb="57" eb="59">
      <t>ホウテイ</t>
    </rPh>
    <rPh sb="59" eb="61">
      <t>タイヨウ</t>
    </rPh>
    <rPh sb="61" eb="63">
      <t>ネンスウ</t>
    </rPh>
    <rPh sb="64" eb="65">
      <t>ムカ</t>
    </rPh>
    <rPh sb="72" eb="73">
      <t>トモ</t>
    </rPh>
    <rPh sb="74" eb="76">
      <t>ゾウカ</t>
    </rPh>
    <rPh sb="91" eb="93">
      <t>カンロ</t>
    </rPh>
    <rPh sb="93" eb="95">
      <t>コウシン</t>
    </rPh>
    <rPh sb="95" eb="96">
      <t>リツ</t>
    </rPh>
    <rPh sb="113" eb="115">
      <t>コウジ</t>
    </rPh>
    <rPh sb="123" eb="124">
      <t>テキ</t>
    </rPh>
    <rPh sb="128" eb="130">
      <t>タダイ</t>
    </rPh>
    <rPh sb="142" eb="143">
      <t>トウ</t>
    </rPh>
    <phoneticPr fontId="4"/>
  </si>
  <si>
    <r>
      <t>　経営状況については、経常収支比率・料金回収率・給水原価のみを見ると経営は安定しているように見えますが、流動比率及び現金預金が減少傾向にあることから、今後の施設更新等の財源確保並びに料金改定について検討する必要があります。
　</t>
    </r>
    <r>
      <rPr>
        <sz val="11"/>
        <rFont val="ＭＳ ゴシック"/>
        <family val="3"/>
        <charset val="128"/>
      </rPr>
      <t>また、施設の更新には多大な費用を要することから、国庫補助金及び企業債等の活用を含め重要度・優先度を踏まえた更新投資の平準化を図り、中長期的財政収支に基づき計画的・効率的に施設の更新を実施する必要があります。</t>
    </r>
    <r>
      <rPr>
        <sz val="11"/>
        <color theme="1"/>
        <rFont val="ＭＳ ゴシック"/>
        <family val="3"/>
        <charset val="128"/>
      </rPr>
      <t xml:space="preserve">
</t>
    </r>
    <rPh sb="1" eb="3">
      <t>ケイエイ</t>
    </rPh>
    <rPh sb="3" eb="5">
      <t>ジョウキョウ</t>
    </rPh>
    <rPh sb="11" eb="13">
      <t>ケイジョウ</t>
    </rPh>
    <rPh sb="13" eb="15">
      <t>シュウシ</t>
    </rPh>
    <rPh sb="15" eb="17">
      <t>ヒリツ</t>
    </rPh>
    <rPh sb="18" eb="20">
      <t>リョウキン</t>
    </rPh>
    <rPh sb="20" eb="22">
      <t>カイシュウ</t>
    </rPh>
    <rPh sb="22" eb="23">
      <t>リツ</t>
    </rPh>
    <rPh sb="24" eb="26">
      <t>キュウスイ</t>
    </rPh>
    <rPh sb="26" eb="28">
      <t>ゲンカ</t>
    </rPh>
    <rPh sb="31" eb="32">
      <t>ミ</t>
    </rPh>
    <rPh sb="34" eb="36">
      <t>ケイエイ</t>
    </rPh>
    <rPh sb="52" eb="54">
      <t>リュウドウ</t>
    </rPh>
    <rPh sb="54" eb="56">
      <t>ヒリツ</t>
    </rPh>
    <rPh sb="56" eb="57">
      <t>オヨ</t>
    </rPh>
    <rPh sb="58" eb="60">
      <t>ゲンキン</t>
    </rPh>
    <rPh sb="60" eb="62">
      <t>ヨキン</t>
    </rPh>
    <rPh sb="63" eb="65">
      <t>ゲンショウ</t>
    </rPh>
    <rPh sb="65" eb="67">
      <t>ケイコウ</t>
    </rPh>
    <rPh sb="75" eb="77">
      <t>コンゴ</t>
    </rPh>
    <rPh sb="78" eb="80">
      <t>シセツ</t>
    </rPh>
    <rPh sb="80" eb="82">
      <t>コウシン</t>
    </rPh>
    <rPh sb="82" eb="83">
      <t>トウ</t>
    </rPh>
    <rPh sb="84" eb="86">
      <t>ザイゲン</t>
    </rPh>
    <rPh sb="86" eb="88">
      <t>カクホ</t>
    </rPh>
    <rPh sb="88" eb="89">
      <t>ナラ</t>
    </rPh>
    <rPh sb="91" eb="93">
      <t>リョウキン</t>
    </rPh>
    <rPh sb="93" eb="95">
      <t>カイテイ</t>
    </rPh>
    <rPh sb="99" eb="101">
      <t>ケントウ</t>
    </rPh>
    <rPh sb="103" eb="105">
      <t>ヒツヨウ</t>
    </rPh>
    <rPh sb="116" eb="118">
      <t>シセツ</t>
    </rPh>
    <rPh sb="119" eb="121">
      <t>コウシン</t>
    </rPh>
    <rPh sb="123" eb="125">
      <t>タダイ</t>
    </rPh>
    <rPh sb="126" eb="128">
      <t>ヒヨウ</t>
    </rPh>
    <rPh sb="129" eb="130">
      <t>ヨウ</t>
    </rPh>
    <rPh sb="175" eb="176">
      <t>ハカ</t>
    </rPh>
    <rPh sb="178" eb="181">
      <t>チュウチョウキ</t>
    </rPh>
    <rPh sb="181" eb="182">
      <t>テキ</t>
    </rPh>
    <rPh sb="182" eb="184">
      <t>ザイセイ</t>
    </rPh>
    <rPh sb="184" eb="186">
      <t>シュウシ</t>
    </rPh>
    <rPh sb="187" eb="188">
      <t>モト</t>
    </rPh>
    <rPh sb="190" eb="193">
      <t>ケイカクテキ</t>
    </rPh>
    <rPh sb="194" eb="197">
      <t>コウリツテキ</t>
    </rPh>
    <rPh sb="198" eb="200">
      <t>シセツ</t>
    </rPh>
    <rPh sb="201" eb="203">
      <t>コウシン</t>
    </rPh>
    <rPh sb="204" eb="206">
      <t>ジッシ</t>
    </rPh>
    <rPh sb="208" eb="210">
      <t>ヒツヨウ</t>
    </rPh>
    <phoneticPr fontId="4"/>
  </si>
  <si>
    <t>「経常収支比率」並びに「料金回収率」は共に指標である100％以上で類似団体及び全国平均とほぼ同様の状況にあり、「給水原価」も低く抑えられ経営は安定しているように見えますが、「流動比率」は指標である100％を超えているものの平均を大きく下回っています。これは現金預金が減少傾向にあり、今後の施設更新・改良等に大きく影響するものと考えられます。
　なお、平成27年度の上記数値の増減については、上三財簡易水道の統合が主な要因であり、「流動比率」の平成26年度からの大幅な減少は地方公営企業会計制度の見直しによる企業債及び引当金の負債計上によるものです。
　「企業債残高対給水収益比率」は平成27年度の上三財簡易水道の統合に伴う起債残高の増加により平均を大きく上回っています。今後も平成28年度の三納、平成29年度の永野平郡簡易水道の統合によりさらに比率が上昇することとなりますが、これに係る償還については統合による給水収益及び一般会計繰入金等の増加分を充てる予定としており、平成29年度をピークに減少するものと予想されます。
　「施設利用率」は平均を大きく上回り、直近の最大稼働率は約94.6％、負荷率は約73.8％であり施設規模は適正な範囲にあると考えられます。
　「有収率」は僅かに上昇しましたが、全国及び類似団体の平均の中間にあり、さらに漏水調査等による早期発見・対応により有収率の向上を図り効率性を高める必要があります。</t>
    <rPh sb="46" eb="48">
      <t>ドウヨウ</t>
    </rPh>
    <rPh sb="49" eb="51">
      <t>ジョウキョウ</t>
    </rPh>
    <rPh sb="62" eb="63">
      <t>ヒク</t>
    </rPh>
    <rPh sb="141" eb="143">
      <t>コンゴ</t>
    </rPh>
    <rPh sb="144" eb="146">
      <t>シセツ</t>
    </rPh>
    <rPh sb="146" eb="148">
      <t>コウシン</t>
    </rPh>
    <rPh sb="149" eb="151">
      <t>カイリョウ</t>
    </rPh>
    <rPh sb="151" eb="152">
      <t>トウ</t>
    </rPh>
    <rPh sb="153" eb="154">
      <t>オオ</t>
    </rPh>
    <rPh sb="156" eb="158">
      <t>エイキョウ</t>
    </rPh>
    <rPh sb="163" eb="164">
      <t>カンガ</t>
    </rPh>
    <rPh sb="175" eb="177">
      <t>ヘイセイ</t>
    </rPh>
    <rPh sb="179" eb="181">
      <t>ネンド</t>
    </rPh>
    <rPh sb="187" eb="189">
      <t>ゾウゲン</t>
    </rPh>
    <rPh sb="206" eb="207">
      <t>オモ</t>
    </rPh>
    <rPh sb="208" eb="210">
      <t>ヨウイン</t>
    </rPh>
    <rPh sb="230" eb="232">
      <t>オオハバ</t>
    </rPh>
    <rPh sb="262" eb="264">
      <t>フサイ</t>
    </rPh>
    <rPh sb="291" eb="293">
      <t>ヘイセイ</t>
    </rPh>
    <rPh sb="295" eb="297">
      <t>ネンド</t>
    </rPh>
    <rPh sb="298" eb="301">
      <t>カミサンザイ</t>
    </rPh>
    <rPh sb="301" eb="303">
      <t>カンイ</t>
    </rPh>
    <rPh sb="303" eb="305">
      <t>スイドウ</t>
    </rPh>
    <rPh sb="306" eb="308">
      <t>トウゴウ</t>
    </rPh>
    <rPh sb="309" eb="310">
      <t>トモナ</t>
    </rPh>
    <rPh sb="311" eb="313">
      <t>キサイ</t>
    </rPh>
    <rPh sb="313" eb="315">
      <t>ザンダカ</t>
    </rPh>
    <rPh sb="316" eb="318">
      <t>ゾウカ</t>
    </rPh>
    <rPh sb="321" eb="323">
      <t>ヘイキン</t>
    </rPh>
    <rPh sb="324" eb="325">
      <t>オオ</t>
    </rPh>
    <rPh sb="327" eb="329">
      <t>ウワマワ</t>
    </rPh>
    <rPh sb="335" eb="337">
      <t>コンゴ</t>
    </rPh>
    <rPh sb="338" eb="340">
      <t>ヘイセイ</t>
    </rPh>
    <rPh sb="342" eb="343">
      <t>ネン</t>
    </rPh>
    <rPh sb="343" eb="344">
      <t>ド</t>
    </rPh>
    <rPh sb="345" eb="347">
      <t>ミノウ</t>
    </rPh>
    <rPh sb="348" eb="350">
      <t>ヘイセイ</t>
    </rPh>
    <rPh sb="352" eb="354">
      <t>ネンド</t>
    </rPh>
    <rPh sb="355" eb="357">
      <t>ナガノ</t>
    </rPh>
    <rPh sb="357" eb="359">
      <t>ヘグリ</t>
    </rPh>
    <rPh sb="359" eb="361">
      <t>カンイ</t>
    </rPh>
    <rPh sb="361" eb="363">
      <t>スイドウ</t>
    </rPh>
    <rPh sb="364" eb="366">
      <t>トウゴウ</t>
    </rPh>
    <rPh sb="372" eb="374">
      <t>ヒリツ</t>
    </rPh>
    <rPh sb="375" eb="377">
      <t>ジョウショウ</t>
    </rPh>
    <rPh sb="391" eb="392">
      <t>カカ</t>
    </rPh>
    <rPh sb="400" eb="402">
      <t>トウゴウ</t>
    </rPh>
    <rPh sb="409" eb="410">
      <t>オヨ</t>
    </rPh>
    <rPh sb="411" eb="413">
      <t>イッパン</t>
    </rPh>
    <rPh sb="413" eb="415">
      <t>カイケイ</t>
    </rPh>
    <rPh sb="415" eb="417">
      <t>クリイレ</t>
    </rPh>
    <rPh sb="417" eb="418">
      <t>キン</t>
    </rPh>
    <rPh sb="420" eb="423">
      <t>ゾウカブン</t>
    </rPh>
    <rPh sb="424" eb="425">
      <t>ア</t>
    </rPh>
    <rPh sb="427" eb="429">
      <t>ヨテイ</t>
    </rPh>
    <rPh sb="435" eb="437">
      <t>ヘイセイ</t>
    </rPh>
    <rPh sb="439" eb="441">
      <t>ネンド</t>
    </rPh>
    <rPh sb="446" eb="448">
      <t>ゲンショウ</t>
    </rPh>
    <rPh sb="453" eb="455">
      <t>ヨソウ</t>
    </rPh>
    <rPh sb="538" eb="539">
      <t>ワズ</t>
    </rPh>
    <rPh sb="541" eb="543">
      <t>ジョウショウ</t>
    </rPh>
    <rPh sb="549" eb="551">
      <t>ゼンコク</t>
    </rPh>
    <rPh sb="551" eb="552">
      <t>オヨ</t>
    </rPh>
    <rPh sb="561" eb="563">
      <t>チュウカン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</si>
</sst>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6" fontId="16" fillId="0" borderId="0" applyFont="0" applyFill="0" applyBorder="0" applyAlignment="0" applyProtection="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通貨 2 2" xfId="19"/>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0.85</c:v>
                </c:pt>
                <c:pt idx="1">
                  <c:v>1.2</c:v>
                </c:pt>
                <c:pt idx="2">
                  <c:v>1.29</c:v>
                </c:pt>
                <c:pt idx="3">
                  <c:v>1.1100000000000001</c:v>
                </c:pt>
                <c:pt idx="4">
                  <c:v>0.61</c:v>
                </c:pt>
              </c:numCache>
            </c:numRef>
          </c:val>
          <c:extLst>
            <c:ext xmlns:c16="http://schemas.microsoft.com/office/drawing/2014/chart" uri="{C3380CC4-5D6E-409C-BE32-E72D297353CC}">
              <c16:uniqueId val="{00000000-4E30-4514-9776-45E1BDF93771}"/>
            </c:ext>
          </c:extLst>
        </c:ser>
        <c:dLbls>
          <c:showLegendKey val="0"/>
          <c:showVal val="0"/>
          <c:showCatName val="0"/>
          <c:showSerName val="0"/>
          <c:showPercent val="0"/>
          <c:showBubbleSize val="0"/>
        </c:dLbls>
        <c:gapWidth val="150"/>
        <c:axId val="249181208"/>
        <c:axId val="2511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4E30-4514-9776-45E1BDF93771}"/>
            </c:ext>
          </c:extLst>
        </c:ser>
        <c:dLbls>
          <c:showLegendKey val="0"/>
          <c:showVal val="0"/>
          <c:showCatName val="0"/>
          <c:showSerName val="0"/>
          <c:showPercent val="0"/>
          <c:showBubbleSize val="0"/>
        </c:dLbls>
        <c:marker val="1"/>
        <c:smooth val="0"/>
        <c:axId val="249181208"/>
        <c:axId val="251125760"/>
      </c:lineChart>
      <c:dateAx>
        <c:axId val="249181208"/>
        <c:scaling>
          <c:orientation val="minMax"/>
        </c:scaling>
        <c:delete val="1"/>
        <c:axPos val="b"/>
        <c:numFmt formatCode="ge" sourceLinked="1"/>
        <c:majorTickMark val="none"/>
        <c:minorTickMark val="none"/>
        <c:tickLblPos val="none"/>
        <c:crossAx val="251125760"/>
        <c:crosses val="autoZero"/>
        <c:auto val="1"/>
        <c:lblOffset val="100"/>
        <c:baseTimeUnit val="years"/>
      </c:dateAx>
      <c:valAx>
        <c:axId val="2511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68.75</c:v>
                </c:pt>
                <c:pt idx="1">
                  <c:v>68.81</c:v>
                </c:pt>
                <c:pt idx="2">
                  <c:v>69.73</c:v>
                </c:pt>
                <c:pt idx="3">
                  <c:v>68.010000000000005</c:v>
                </c:pt>
                <c:pt idx="4">
                  <c:v>69.77</c:v>
                </c:pt>
              </c:numCache>
            </c:numRef>
          </c:val>
          <c:extLst>
            <c:ext xmlns:c16="http://schemas.microsoft.com/office/drawing/2014/chart" uri="{C3380CC4-5D6E-409C-BE32-E72D297353CC}">
              <c16:uniqueId val="{00000000-C943-4279-A109-973B47299C84}"/>
            </c:ext>
          </c:extLst>
        </c:ser>
        <c:dLbls>
          <c:showLegendKey val="0"/>
          <c:showVal val="0"/>
          <c:showCatName val="0"/>
          <c:showSerName val="0"/>
          <c:showPercent val="0"/>
          <c:showBubbleSize val="0"/>
        </c:dLbls>
        <c:gapWidth val="150"/>
        <c:axId val="251441408"/>
        <c:axId val="25112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C943-4279-A109-973B47299C84}"/>
            </c:ext>
          </c:extLst>
        </c:ser>
        <c:dLbls>
          <c:showLegendKey val="0"/>
          <c:showVal val="0"/>
          <c:showCatName val="0"/>
          <c:showSerName val="0"/>
          <c:showPercent val="0"/>
          <c:showBubbleSize val="0"/>
        </c:dLbls>
        <c:marker val="1"/>
        <c:smooth val="0"/>
        <c:axId val="251441408"/>
        <c:axId val="251123408"/>
      </c:lineChart>
      <c:dateAx>
        <c:axId val="251441408"/>
        <c:scaling>
          <c:orientation val="minMax"/>
        </c:scaling>
        <c:delete val="1"/>
        <c:axPos val="b"/>
        <c:numFmt formatCode="ge" sourceLinked="1"/>
        <c:majorTickMark val="none"/>
        <c:minorTickMark val="none"/>
        <c:tickLblPos val="none"/>
        <c:crossAx val="251123408"/>
        <c:crosses val="autoZero"/>
        <c:auto val="1"/>
        <c:lblOffset val="100"/>
        <c:baseTimeUnit val="years"/>
      </c:dateAx>
      <c:valAx>
        <c:axId val="2511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86.51</c:v>
                </c:pt>
                <c:pt idx="1">
                  <c:v>86.26</c:v>
                </c:pt>
                <c:pt idx="2">
                  <c:v>85.99</c:v>
                </c:pt>
                <c:pt idx="3">
                  <c:v>85.95</c:v>
                </c:pt>
                <c:pt idx="4">
                  <c:v>86.26</c:v>
                </c:pt>
              </c:numCache>
            </c:numRef>
          </c:val>
          <c:extLst>
            <c:ext xmlns:c16="http://schemas.microsoft.com/office/drawing/2014/chart" uri="{C3380CC4-5D6E-409C-BE32-E72D297353CC}">
              <c16:uniqueId val="{00000000-157B-4EDF-8F77-BB5C0BC62DC5}"/>
            </c:ext>
          </c:extLst>
        </c:ser>
        <c:dLbls>
          <c:showLegendKey val="0"/>
          <c:showVal val="0"/>
          <c:showCatName val="0"/>
          <c:showSerName val="0"/>
          <c:showPercent val="0"/>
          <c:showBubbleSize val="0"/>
        </c:dLbls>
        <c:gapWidth val="150"/>
        <c:axId val="251121840"/>
        <c:axId val="2517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157B-4EDF-8F77-BB5C0BC62DC5}"/>
            </c:ext>
          </c:extLst>
        </c:ser>
        <c:dLbls>
          <c:showLegendKey val="0"/>
          <c:showVal val="0"/>
          <c:showCatName val="0"/>
          <c:showSerName val="0"/>
          <c:showPercent val="0"/>
          <c:showBubbleSize val="0"/>
        </c:dLbls>
        <c:marker val="1"/>
        <c:smooth val="0"/>
        <c:axId val="251121840"/>
        <c:axId val="251761248"/>
      </c:lineChart>
      <c:dateAx>
        <c:axId val="251121840"/>
        <c:scaling>
          <c:orientation val="minMax"/>
        </c:scaling>
        <c:delete val="1"/>
        <c:axPos val="b"/>
        <c:numFmt formatCode="ge" sourceLinked="1"/>
        <c:majorTickMark val="none"/>
        <c:minorTickMark val="none"/>
        <c:tickLblPos val="none"/>
        <c:crossAx val="251761248"/>
        <c:crosses val="autoZero"/>
        <c:auto val="1"/>
        <c:lblOffset val="100"/>
        <c:baseTimeUnit val="years"/>
      </c:dateAx>
      <c:valAx>
        <c:axId val="2517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106.62</c:v>
                </c:pt>
                <c:pt idx="1">
                  <c:v>112.77</c:v>
                </c:pt>
                <c:pt idx="2">
                  <c:v>122.16</c:v>
                </c:pt>
                <c:pt idx="3">
                  <c:v>126.18</c:v>
                </c:pt>
                <c:pt idx="4">
                  <c:v>111.13</c:v>
                </c:pt>
              </c:numCache>
            </c:numRef>
          </c:val>
          <c:extLst>
            <c:ext xmlns:c16="http://schemas.microsoft.com/office/drawing/2014/chart" uri="{C3380CC4-5D6E-409C-BE32-E72D297353CC}">
              <c16:uniqueId val="{00000000-15CA-4AD5-A348-43979DA44F11}"/>
            </c:ext>
          </c:extLst>
        </c:ser>
        <c:dLbls>
          <c:showLegendKey val="0"/>
          <c:showVal val="0"/>
          <c:showCatName val="0"/>
          <c:showSerName val="0"/>
          <c:showPercent val="0"/>
          <c:showBubbleSize val="0"/>
        </c:dLbls>
        <c:gapWidth val="150"/>
        <c:axId val="251123800"/>
        <c:axId val="25111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15CA-4AD5-A348-43979DA44F11}"/>
            </c:ext>
          </c:extLst>
        </c:ser>
        <c:dLbls>
          <c:showLegendKey val="0"/>
          <c:showVal val="0"/>
          <c:showCatName val="0"/>
          <c:showSerName val="0"/>
          <c:showPercent val="0"/>
          <c:showBubbleSize val="0"/>
        </c:dLbls>
        <c:marker val="1"/>
        <c:smooth val="0"/>
        <c:axId val="251123800"/>
        <c:axId val="251118312"/>
      </c:lineChart>
      <c:dateAx>
        <c:axId val="251123800"/>
        <c:scaling>
          <c:orientation val="minMax"/>
        </c:scaling>
        <c:delete val="1"/>
        <c:axPos val="b"/>
        <c:numFmt formatCode="ge" sourceLinked="1"/>
        <c:majorTickMark val="none"/>
        <c:minorTickMark val="none"/>
        <c:tickLblPos val="none"/>
        <c:crossAx val="251118312"/>
        <c:crosses val="autoZero"/>
        <c:auto val="1"/>
        <c:lblOffset val="100"/>
        <c:baseTimeUnit val="years"/>
      </c:dateAx>
      <c:valAx>
        <c:axId val="251118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1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c:v>
                </c:pt>
                <c:pt idx="1">
                  <c:v>44.15</c:v>
                </c:pt>
                <c:pt idx="2">
                  <c:v>44.7</c:v>
                </c:pt>
                <c:pt idx="3">
                  <c:v>45.35</c:v>
                </c:pt>
                <c:pt idx="4">
                  <c:v>39.46</c:v>
                </c:pt>
              </c:numCache>
            </c:numRef>
          </c:val>
          <c:extLst>
            <c:ext xmlns:c16="http://schemas.microsoft.com/office/drawing/2014/chart" uri="{C3380CC4-5D6E-409C-BE32-E72D297353CC}">
              <c16:uniqueId val="{00000000-689F-4BBB-8014-DFCD3C1BF75C}"/>
            </c:ext>
          </c:extLst>
        </c:ser>
        <c:dLbls>
          <c:showLegendKey val="0"/>
          <c:showVal val="0"/>
          <c:showCatName val="0"/>
          <c:showSerName val="0"/>
          <c:showPercent val="0"/>
          <c:showBubbleSize val="0"/>
        </c:dLbls>
        <c:gapWidth val="150"/>
        <c:axId val="251124976"/>
        <c:axId val="2511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689F-4BBB-8014-DFCD3C1BF75C}"/>
            </c:ext>
          </c:extLst>
        </c:ser>
        <c:dLbls>
          <c:showLegendKey val="0"/>
          <c:showVal val="0"/>
          <c:showCatName val="0"/>
          <c:showSerName val="0"/>
          <c:showPercent val="0"/>
          <c:showBubbleSize val="0"/>
        </c:dLbls>
        <c:marker val="1"/>
        <c:smooth val="0"/>
        <c:axId val="251124976"/>
        <c:axId val="251124192"/>
      </c:lineChart>
      <c:dateAx>
        <c:axId val="251124976"/>
        <c:scaling>
          <c:orientation val="minMax"/>
        </c:scaling>
        <c:delete val="1"/>
        <c:axPos val="b"/>
        <c:numFmt formatCode="ge" sourceLinked="1"/>
        <c:majorTickMark val="none"/>
        <c:minorTickMark val="none"/>
        <c:tickLblPos val="none"/>
        <c:crossAx val="251124192"/>
        <c:crosses val="autoZero"/>
        <c:auto val="1"/>
        <c:lblOffset val="100"/>
        <c:baseTimeUnit val="years"/>
      </c:dateAx>
      <c:valAx>
        <c:axId val="2511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1.24</c:v>
                </c:pt>
                <c:pt idx="2">
                  <c:v>1.51</c:v>
                </c:pt>
                <c:pt idx="3">
                  <c:v>3.54</c:v>
                </c:pt>
                <c:pt idx="4">
                  <c:v>5.54</c:v>
                </c:pt>
              </c:numCache>
            </c:numRef>
          </c:val>
          <c:extLst>
            <c:ext xmlns:c16="http://schemas.microsoft.com/office/drawing/2014/chart" uri="{C3380CC4-5D6E-409C-BE32-E72D297353CC}">
              <c16:uniqueId val="{00000000-BEE4-4D90-9380-FF87C0FA2304}"/>
            </c:ext>
          </c:extLst>
        </c:ser>
        <c:dLbls>
          <c:showLegendKey val="0"/>
          <c:showVal val="0"/>
          <c:showCatName val="0"/>
          <c:showSerName val="0"/>
          <c:showPercent val="0"/>
          <c:showBubbleSize val="0"/>
        </c:dLbls>
        <c:gapWidth val="150"/>
        <c:axId val="251119096"/>
        <c:axId val="251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BEE4-4D90-9380-FF87C0FA2304}"/>
            </c:ext>
          </c:extLst>
        </c:ser>
        <c:dLbls>
          <c:showLegendKey val="0"/>
          <c:showVal val="0"/>
          <c:showCatName val="0"/>
          <c:showSerName val="0"/>
          <c:showPercent val="0"/>
          <c:showBubbleSize val="0"/>
        </c:dLbls>
        <c:marker val="1"/>
        <c:smooth val="0"/>
        <c:axId val="251119096"/>
        <c:axId val="251119488"/>
      </c:lineChart>
      <c:dateAx>
        <c:axId val="251119096"/>
        <c:scaling>
          <c:orientation val="minMax"/>
        </c:scaling>
        <c:delete val="1"/>
        <c:axPos val="b"/>
        <c:numFmt formatCode="ge" sourceLinked="1"/>
        <c:majorTickMark val="none"/>
        <c:minorTickMark val="none"/>
        <c:tickLblPos val="none"/>
        <c:crossAx val="251119488"/>
        <c:crosses val="autoZero"/>
        <c:auto val="1"/>
        <c:lblOffset val="100"/>
        <c:baseTimeUnit val="years"/>
      </c:dateAx>
      <c:valAx>
        <c:axId val="25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1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BD-428E-AF8E-C2FAFE63C8A0}"/>
            </c:ext>
          </c:extLst>
        </c:ser>
        <c:dLbls>
          <c:showLegendKey val="0"/>
          <c:showVal val="0"/>
          <c:showCatName val="0"/>
          <c:showSerName val="0"/>
          <c:showPercent val="0"/>
          <c:showBubbleSize val="0"/>
        </c:dLbls>
        <c:gapWidth val="150"/>
        <c:axId val="251122624"/>
        <c:axId val="25144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AABD-428E-AF8E-C2FAFE63C8A0}"/>
            </c:ext>
          </c:extLst>
        </c:ser>
        <c:dLbls>
          <c:showLegendKey val="0"/>
          <c:showVal val="0"/>
          <c:showCatName val="0"/>
          <c:showSerName val="0"/>
          <c:showPercent val="0"/>
          <c:showBubbleSize val="0"/>
        </c:dLbls>
        <c:marker val="1"/>
        <c:smooth val="0"/>
        <c:axId val="251122624"/>
        <c:axId val="251443760"/>
      </c:lineChart>
      <c:dateAx>
        <c:axId val="251122624"/>
        <c:scaling>
          <c:orientation val="minMax"/>
        </c:scaling>
        <c:delete val="1"/>
        <c:axPos val="b"/>
        <c:numFmt formatCode="ge" sourceLinked="1"/>
        <c:majorTickMark val="none"/>
        <c:minorTickMark val="none"/>
        <c:tickLblPos val="none"/>
        <c:crossAx val="251443760"/>
        <c:crosses val="autoZero"/>
        <c:auto val="1"/>
        <c:lblOffset val="100"/>
        <c:baseTimeUnit val="years"/>
      </c:dateAx>
      <c:valAx>
        <c:axId val="25144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1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666.21</c:v>
                </c:pt>
                <c:pt idx="1">
                  <c:v>636.08000000000004</c:v>
                </c:pt>
                <c:pt idx="2">
                  <c:v>652.61</c:v>
                </c:pt>
                <c:pt idx="3">
                  <c:v>175.23</c:v>
                </c:pt>
                <c:pt idx="4">
                  <c:v>179.61</c:v>
                </c:pt>
              </c:numCache>
            </c:numRef>
          </c:val>
          <c:extLst>
            <c:ext xmlns:c16="http://schemas.microsoft.com/office/drawing/2014/chart" uri="{C3380CC4-5D6E-409C-BE32-E72D297353CC}">
              <c16:uniqueId val="{00000000-67A5-4112-B389-63A615560442}"/>
            </c:ext>
          </c:extLst>
        </c:ser>
        <c:dLbls>
          <c:showLegendKey val="0"/>
          <c:showVal val="0"/>
          <c:showCatName val="0"/>
          <c:showSerName val="0"/>
          <c:showPercent val="0"/>
          <c:showBubbleSize val="0"/>
        </c:dLbls>
        <c:gapWidth val="150"/>
        <c:axId val="251438664"/>
        <c:axId val="25143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67A5-4112-B389-63A615560442}"/>
            </c:ext>
          </c:extLst>
        </c:ser>
        <c:dLbls>
          <c:showLegendKey val="0"/>
          <c:showVal val="0"/>
          <c:showCatName val="0"/>
          <c:showSerName val="0"/>
          <c:showPercent val="0"/>
          <c:showBubbleSize val="0"/>
        </c:dLbls>
        <c:marker val="1"/>
        <c:smooth val="0"/>
        <c:axId val="251438664"/>
        <c:axId val="251439056"/>
      </c:lineChart>
      <c:dateAx>
        <c:axId val="251438664"/>
        <c:scaling>
          <c:orientation val="minMax"/>
        </c:scaling>
        <c:delete val="1"/>
        <c:axPos val="b"/>
        <c:numFmt formatCode="ge" sourceLinked="1"/>
        <c:majorTickMark val="none"/>
        <c:minorTickMark val="none"/>
        <c:tickLblPos val="none"/>
        <c:crossAx val="251439056"/>
        <c:crosses val="autoZero"/>
        <c:auto val="1"/>
        <c:lblOffset val="100"/>
        <c:baseTimeUnit val="years"/>
      </c:dateAx>
      <c:valAx>
        <c:axId val="25143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43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506.1</c:v>
                </c:pt>
                <c:pt idx="1">
                  <c:v>474.63</c:v>
                </c:pt>
                <c:pt idx="2">
                  <c:v>431.33</c:v>
                </c:pt>
                <c:pt idx="3">
                  <c:v>401.84</c:v>
                </c:pt>
                <c:pt idx="4">
                  <c:v>490.72</c:v>
                </c:pt>
              </c:numCache>
            </c:numRef>
          </c:val>
          <c:extLst>
            <c:ext xmlns:c16="http://schemas.microsoft.com/office/drawing/2014/chart" uri="{C3380CC4-5D6E-409C-BE32-E72D297353CC}">
              <c16:uniqueId val="{00000000-FEB4-4599-9059-380AFEACC54C}"/>
            </c:ext>
          </c:extLst>
        </c:ser>
        <c:dLbls>
          <c:showLegendKey val="0"/>
          <c:showVal val="0"/>
          <c:showCatName val="0"/>
          <c:showSerName val="0"/>
          <c:showPercent val="0"/>
          <c:showBubbleSize val="0"/>
        </c:dLbls>
        <c:gapWidth val="150"/>
        <c:axId val="251442976"/>
        <c:axId val="25144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FEB4-4599-9059-380AFEACC54C}"/>
            </c:ext>
          </c:extLst>
        </c:ser>
        <c:dLbls>
          <c:showLegendKey val="0"/>
          <c:showVal val="0"/>
          <c:showCatName val="0"/>
          <c:showSerName val="0"/>
          <c:showPercent val="0"/>
          <c:showBubbleSize val="0"/>
        </c:dLbls>
        <c:marker val="1"/>
        <c:smooth val="0"/>
        <c:axId val="251442976"/>
        <c:axId val="251442584"/>
      </c:lineChart>
      <c:dateAx>
        <c:axId val="251442976"/>
        <c:scaling>
          <c:orientation val="minMax"/>
        </c:scaling>
        <c:delete val="1"/>
        <c:axPos val="b"/>
        <c:numFmt formatCode="ge" sourceLinked="1"/>
        <c:majorTickMark val="none"/>
        <c:minorTickMark val="none"/>
        <c:tickLblPos val="none"/>
        <c:crossAx val="251442584"/>
        <c:crosses val="autoZero"/>
        <c:auto val="1"/>
        <c:lblOffset val="100"/>
        <c:baseTimeUnit val="years"/>
      </c:dateAx>
      <c:valAx>
        <c:axId val="25144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4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98.21</c:v>
                </c:pt>
                <c:pt idx="1">
                  <c:v>104.45</c:v>
                </c:pt>
                <c:pt idx="2">
                  <c:v>112.4</c:v>
                </c:pt>
                <c:pt idx="3">
                  <c:v>120.11</c:v>
                </c:pt>
                <c:pt idx="4">
                  <c:v>102.99</c:v>
                </c:pt>
              </c:numCache>
            </c:numRef>
          </c:val>
          <c:extLst>
            <c:ext xmlns:c16="http://schemas.microsoft.com/office/drawing/2014/chart" uri="{C3380CC4-5D6E-409C-BE32-E72D297353CC}">
              <c16:uniqueId val="{00000000-4878-4343-9E4E-FBF6B0A7AA9D}"/>
            </c:ext>
          </c:extLst>
        </c:ser>
        <c:dLbls>
          <c:showLegendKey val="0"/>
          <c:showVal val="0"/>
          <c:showCatName val="0"/>
          <c:showSerName val="0"/>
          <c:showPercent val="0"/>
          <c:showBubbleSize val="0"/>
        </c:dLbls>
        <c:gapWidth val="150"/>
        <c:axId val="251441800"/>
        <c:axId val="25144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4878-4343-9E4E-FBF6B0A7AA9D}"/>
            </c:ext>
          </c:extLst>
        </c:ser>
        <c:dLbls>
          <c:showLegendKey val="0"/>
          <c:showVal val="0"/>
          <c:showCatName val="0"/>
          <c:showSerName val="0"/>
          <c:showPercent val="0"/>
          <c:showBubbleSize val="0"/>
        </c:dLbls>
        <c:marker val="1"/>
        <c:smooth val="0"/>
        <c:axId val="251441800"/>
        <c:axId val="251444936"/>
      </c:lineChart>
      <c:dateAx>
        <c:axId val="251441800"/>
        <c:scaling>
          <c:orientation val="minMax"/>
        </c:scaling>
        <c:delete val="1"/>
        <c:axPos val="b"/>
        <c:numFmt formatCode="ge" sourceLinked="1"/>
        <c:majorTickMark val="none"/>
        <c:minorTickMark val="none"/>
        <c:tickLblPos val="none"/>
        <c:crossAx val="251444936"/>
        <c:crosses val="autoZero"/>
        <c:auto val="1"/>
        <c:lblOffset val="100"/>
        <c:baseTimeUnit val="years"/>
      </c:dateAx>
      <c:valAx>
        <c:axId val="2514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153.41999999999999</c:v>
                </c:pt>
                <c:pt idx="1">
                  <c:v>143.80000000000001</c:v>
                </c:pt>
                <c:pt idx="2">
                  <c:v>134.29</c:v>
                </c:pt>
                <c:pt idx="3">
                  <c:v>126.36</c:v>
                </c:pt>
                <c:pt idx="4">
                  <c:v>147.63999999999999</c:v>
                </c:pt>
              </c:numCache>
            </c:numRef>
          </c:val>
          <c:extLst>
            <c:ext xmlns:c16="http://schemas.microsoft.com/office/drawing/2014/chart" uri="{C3380CC4-5D6E-409C-BE32-E72D297353CC}">
              <c16:uniqueId val="{00000000-9A63-42AC-AF6E-46F081F327AE}"/>
            </c:ext>
          </c:extLst>
        </c:ser>
        <c:dLbls>
          <c:showLegendKey val="0"/>
          <c:showVal val="0"/>
          <c:showCatName val="0"/>
          <c:showSerName val="0"/>
          <c:showPercent val="0"/>
          <c:showBubbleSize val="0"/>
        </c:dLbls>
        <c:gapWidth val="150"/>
        <c:axId val="251444544"/>
        <c:axId val="25144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9A63-42AC-AF6E-46F081F327AE}"/>
            </c:ext>
          </c:extLst>
        </c:ser>
        <c:dLbls>
          <c:showLegendKey val="0"/>
          <c:showVal val="0"/>
          <c:showCatName val="0"/>
          <c:showSerName val="0"/>
          <c:showPercent val="0"/>
          <c:showBubbleSize val="0"/>
        </c:dLbls>
        <c:marker val="1"/>
        <c:smooth val="0"/>
        <c:axId val="251444544"/>
        <c:axId val="251440232"/>
      </c:lineChart>
      <c:dateAx>
        <c:axId val="251444544"/>
        <c:scaling>
          <c:orientation val="minMax"/>
        </c:scaling>
        <c:delete val="1"/>
        <c:axPos val="b"/>
        <c:numFmt formatCode="ge" sourceLinked="1"/>
        <c:majorTickMark val="none"/>
        <c:minorTickMark val="none"/>
        <c:tickLblPos val="none"/>
        <c:crossAx val="251440232"/>
        <c:crosses val="autoZero"/>
        <c:auto val="1"/>
        <c:lblOffset val="100"/>
        <c:baseTimeUnit val="years"/>
      </c:dateAx>
      <c:valAx>
        <c:axId val="25144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西都市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31614</v>
      </c>
      <c r="AJ8" s="75"/>
      <c r="AK8" s="75"/>
      <c r="AL8" s="75"/>
      <c r="AM8" s="75"/>
      <c r="AN8" s="75"/>
      <c r="AO8" s="75"/>
      <c r="AP8" s="76"/>
      <c r="AQ8" s="57">
        <f>データ!R6</f>
        <v>438.79</v>
      </c>
      <c r="AR8" s="57"/>
      <c r="AS8" s="57"/>
      <c r="AT8" s="57"/>
      <c r="AU8" s="57"/>
      <c r="AV8" s="57"/>
      <c r="AW8" s="57"/>
      <c r="AX8" s="57"/>
      <c r="AY8" s="57">
        <f>データ!S6</f>
        <v>72.05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63.57</v>
      </c>
      <c r="K10" s="57"/>
      <c r="L10" s="57"/>
      <c r="M10" s="57"/>
      <c r="N10" s="57"/>
      <c r="O10" s="57"/>
      <c r="P10" s="57"/>
      <c r="Q10" s="57"/>
      <c r="R10" s="57">
        <f>データ!O6</f>
        <v>77.91</v>
      </c>
      <c r="S10" s="57"/>
      <c r="T10" s="57"/>
      <c r="U10" s="57"/>
      <c r="V10" s="57"/>
      <c r="W10" s="57"/>
      <c r="X10" s="57"/>
      <c r="Y10" s="57"/>
      <c r="Z10" s="65">
        <f>データ!P6</f>
        <v>2959</v>
      </c>
      <c r="AA10" s="65"/>
      <c r="AB10" s="65"/>
      <c r="AC10" s="65"/>
      <c r="AD10" s="65"/>
      <c r="AE10" s="65"/>
      <c r="AF10" s="65"/>
      <c r="AG10" s="65"/>
      <c r="AH10" s="2"/>
      <c r="AI10" s="65">
        <f>データ!T6</f>
        <v>23336</v>
      </c>
      <c r="AJ10" s="65"/>
      <c r="AK10" s="65"/>
      <c r="AL10" s="65"/>
      <c r="AM10" s="65"/>
      <c r="AN10" s="65"/>
      <c r="AO10" s="65"/>
      <c r="AP10" s="65"/>
      <c r="AQ10" s="57">
        <f>データ!U6</f>
        <v>71.88</v>
      </c>
      <c r="AR10" s="57"/>
      <c r="AS10" s="57"/>
      <c r="AT10" s="57"/>
      <c r="AU10" s="57"/>
      <c r="AV10" s="57"/>
      <c r="AW10" s="57"/>
      <c r="AX10" s="57"/>
      <c r="AY10" s="57">
        <f>データ!V6</f>
        <v>324.64999999999998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7" t="s">
        <v>24</v>
      </c>
      <c r="BM14" s="48"/>
      <c r="BN14" s="48"/>
      <c r="BO14" s="48"/>
      <c r="BP14" s="48"/>
      <c r="BQ14" s="48"/>
      <c r="BR14" s="48"/>
      <c r="BS14" s="48"/>
      <c r="BT14" s="48"/>
      <c r="BU14" s="48"/>
      <c r="BV14" s="48"/>
      <c r="BW14" s="48"/>
      <c r="BX14" s="48"/>
      <c r="BY14" s="48"/>
      <c r="BZ14" s="49"/>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0"/>
      <c r="BM15" s="51"/>
      <c r="BN15" s="51"/>
      <c r="BO15" s="51"/>
      <c r="BP15" s="51"/>
      <c r="BQ15" s="51"/>
      <c r="BR15" s="51"/>
      <c r="BS15" s="51"/>
      <c r="BT15" s="51"/>
      <c r="BU15" s="51"/>
      <c r="BV15" s="51"/>
      <c r="BW15" s="51"/>
      <c r="BX15" s="51"/>
      <c r="BY15" s="51"/>
      <c r="BZ15" s="5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106</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4"/>
      <c r="BM34" s="45"/>
      <c r="BN34" s="45"/>
      <c r="BO34" s="45"/>
      <c r="BP34" s="45"/>
      <c r="BQ34" s="45"/>
      <c r="BR34" s="45"/>
      <c r="BS34" s="45"/>
      <c r="BT34" s="45"/>
      <c r="BU34" s="45"/>
      <c r="BV34" s="45"/>
      <c r="BW34" s="45"/>
      <c r="BX34" s="45"/>
      <c r="BY34" s="45"/>
      <c r="BZ34" s="4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7" t="s">
        <v>29</v>
      </c>
      <c r="BM45" s="48"/>
      <c r="BN45" s="48"/>
      <c r="BO45" s="48"/>
      <c r="BP45" s="48"/>
      <c r="BQ45" s="48"/>
      <c r="BR45" s="48"/>
      <c r="BS45" s="48"/>
      <c r="BT45" s="48"/>
      <c r="BU45" s="48"/>
      <c r="BV45" s="48"/>
      <c r="BW45" s="48"/>
      <c r="BX45" s="48"/>
      <c r="BY45" s="48"/>
      <c r="BZ45" s="4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0"/>
      <c r="BM46" s="51"/>
      <c r="BN46" s="51"/>
      <c r="BO46" s="51"/>
      <c r="BP46" s="51"/>
      <c r="BQ46" s="51"/>
      <c r="BR46" s="51"/>
      <c r="BS46" s="51"/>
      <c r="BT46" s="51"/>
      <c r="BU46" s="51"/>
      <c r="BV46" s="51"/>
      <c r="BW46" s="51"/>
      <c r="BX46" s="51"/>
      <c r="BY46" s="51"/>
      <c r="BZ46" s="5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104</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4"/>
      <c r="BM56" s="45"/>
      <c r="BN56" s="45"/>
      <c r="BO56" s="45"/>
      <c r="BP56" s="45"/>
      <c r="BQ56" s="45"/>
      <c r="BR56" s="45"/>
      <c r="BS56" s="45"/>
      <c r="BT56" s="45"/>
      <c r="BU56" s="45"/>
      <c r="BV56" s="45"/>
      <c r="BW56" s="45"/>
      <c r="BX56" s="45"/>
      <c r="BY56" s="45"/>
      <c r="BZ56" s="4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34</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7" t="s">
        <v>35</v>
      </c>
      <c r="BM64" s="48"/>
      <c r="BN64" s="48"/>
      <c r="BO64" s="48"/>
      <c r="BP64" s="48"/>
      <c r="BQ64" s="48"/>
      <c r="BR64" s="48"/>
      <c r="BS64" s="48"/>
      <c r="BT64" s="48"/>
      <c r="BU64" s="48"/>
      <c r="BV64" s="48"/>
      <c r="BW64" s="48"/>
      <c r="BX64" s="48"/>
      <c r="BY64" s="48"/>
      <c r="BZ64" s="4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0"/>
      <c r="BM65" s="51"/>
      <c r="BN65" s="51"/>
      <c r="BO65" s="51"/>
      <c r="BP65" s="51"/>
      <c r="BQ65" s="51"/>
      <c r="BR65" s="51"/>
      <c r="BS65" s="51"/>
      <c r="BT65" s="51"/>
      <c r="BU65" s="51"/>
      <c r="BV65" s="51"/>
      <c r="BW65" s="51"/>
      <c r="BX65" s="51"/>
      <c r="BY65" s="51"/>
      <c r="BZ65" s="5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105</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4"/>
      <c r="BM79" s="45"/>
      <c r="BN79" s="45"/>
      <c r="BO79" s="45"/>
      <c r="BP79" s="45"/>
      <c r="BQ79" s="45"/>
      <c r="BR79" s="45"/>
      <c r="BS79" s="45"/>
      <c r="BT79" s="45"/>
      <c r="BU79" s="45"/>
      <c r="BV79" s="45"/>
      <c r="BW79" s="45"/>
      <c r="BX79" s="45"/>
      <c r="BY79" s="45"/>
      <c r="BZ79" s="46"/>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4"/>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452084</v>
      </c>
      <c r="D6" s="31">
        <f t="shared" si="3"/>
        <v>46</v>
      </c>
      <c r="E6" s="31">
        <f t="shared" si="3"/>
        <v>1</v>
      </c>
      <c r="F6" s="31">
        <f t="shared" si="3"/>
        <v>0</v>
      </c>
      <c r="G6" s="31">
        <f t="shared" si="3"/>
        <v>1</v>
      </c>
      <c r="H6" s="31" t="str">
        <f t="shared" si="3"/>
        <v>宮崎県　西都市</v>
      </c>
      <c r="I6" s="31" t="str">
        <f t="shared" si="3"/>
        <v>法適用</v>
      </c>
      <c r="J6" s="31" t="str">
        <f t="shared" si="3"/>
        <v>水道事業</v>
      </c>
      <c r="K6" s="31" t="str">
        <f t="shared" si="3"/>
        <v>末端給水事業</v>
      </c>
      <c r="L6" s="31" t="str">
        <f t="shared" si="3"/>
        <v>A6</v>
      </c>
      <c r="M6" s="32" t="str">
        <f t="shared" si="3"/>
        <v>-</v>
      </c>
      <c r="N6" s="32">
        <f t="shared" si="3"/>
        <v>63.57</v>
      </c>
      <c r="O6" s="32">
        <f t="shared" si="3"/>
        <v>77.91</v>
      </c>
      <c r="P6" s="32">
        <f t="shared" si="3"/>
        <v>2959</v>
      </c>
      <c r="Q6" s="32">
        <f t="shared" si="3"/>
        <v>31614</v>
      </c>
      <c r="R6" s="32">
        <f t="shared" si="3"/>
        <v>438.79</v>
      </c>
      <c r="S6" s="32">
        <f t="shared" si="3"/>
        <v>72.05</v>
      </c>
      <c r="T6" s="32">
        <f t="shared" si="3"/>
        <v>23336</v>
      </c>
      <c r="U6" s="32">
        <f t="shared" si="3"/>
        <v>71.88</v>
      </c>
      <c r="V6" s="32">
        <f t="shared" si="3"/>
        <v>324.64999999999998</v>
      </c>
      <c r="W6" s="33">
        <f>IF(W7="",NA(),W7)</f>
        <v>106.62</v>
      </c>
      <c r="X6" s="33">
        <f t="shared" ref="X6:AF6" si="4">IF(X7="",NA(),X7)</f>
        <v>112.77</v>
      </c>
      <c r="Y6" s="33">
        <f t="shared" si="4"/>
        <v>122.16</v>
      </c>
      <c r="Z6" s="33">
        <f t="shared" si="4"/>
        <v>126.18</v>
      </c>
      <c r="AA6" s="33">
        <f t="shared" si="4"/>
        <v>111.13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666.21</v>
      </c>
      <c r="AT6" s="33">
        <f t="shared" ref="AT6:BB6" si="6">IF(AT7="",NA(),AT7)</f>
        <v>636.08000000000004</v>
      </c>
      <c r="AU6" s="33">
        <f t="shared" si="6"/>
        <v>652.61</v>
      </c>
      <c r="AV6" s="33">
        <f t="shared" si="6"/>
        <v>175.23</v>
      </c>
      <c r="AW6" s="33">
        <f t="shared" si="6"/>
        <v>179.61</v>
      </c>
      <c r="AX6" s="33">
        <f t="shared" si="6"/>
        <v>995.5</v>
      </c>
      <c r="AY6" s="33">
        <f t="shared" si="6"/>
        <v>915.5</v>
      </c>
      <c r="AZ6" s="33">
        <f t="shared" si="6"/>
        <v>963.24</v>
      </c>
      <c r="BA6" s="33">
        <f t="shared" si="6"/>
        <v>381.53</v>
      </c>
      <c r="BB6" s="33">
        <f t="shared" si="6"/>
        <v>391.54</v>
      </c>
      <c r="BC6" s="32" t="str">
        <f>IF(BC7="","",IF(BC7="-","【-】","【"&amp;SUBSTITUTE(TEXT(BC7,"#,##0.00"),"-","△")&amp;"】"))</f>
        <v>【262.74】</v>
      </c>
      <c r="BD6" s="33">
        <f>IF(BD7="",NA(),BD7)</f>
        <v>506.1</v>
      </c>
      <c r="BE6" s="33">
        <f t="shared" ref="BE6:BM6" si="7">IF(BE7="",NA(),BE7)</f>
        <v>474.63</v>
      </c>
      <c r="BF6" s="33">
        <f t="shared" si="7"/>
        <v>431.33</v>
      </c>
      <c r="BG6" s="33">
        <f t="shared" si="7"/>
        <v>401.84</v>
      </c>
      <c r="BH6" s="33">
        <f t="shared" si="7"/>
        <v>490.72</v>
      </c>
      <c r="BI6" s="33">
        <f t="shared" si="7"/>
        <v>414.59</v>
      </c>
      <c r="BJ6" s="33">
        <f t="shared" si="7"/>
        <v>404.78</v>
      </c>
      <c r="BK6" s="33">
        <f t="shared" si="7"/>
        <v>400.38</v>
      </c>
      <c r="BL6" s="33">
        <f t="shared" si="7"/>
        <v>393.27</v>
      </c>
      <c r="BM6" s="33">
        <f t="shared" si="7"/>
        <v>386.97</v>
      </c>
      <c r="BN6" s="32" t="str">
        <f>IF(BN7="","",IF(BN7="-","【-】","【"&amp;SUBSTITUTE(TEXT(BN7,"#,##0.00"),"-","△")&amp;"】"))</f>
        <v>【276.38】</v>
      </c>
      <c r="BO6" s="33">
        <f>IF(BO7="",NA(),BO7)</f>
        <v>98.21</v>
      </c>
      <c r="BP6" s="33">
        <f t="shared" ref="BP6:BX6" si="8">IF(BP7="",NA(),BP7)</f>
        <v>104.45</v>
      </c>
      <c r="BQ6" s="33">
        <f t="shared" si="8"/>
        <v>112.4</v>
      </c>
      <c r="BR6" s="33">
        <f t="shared" si="8"/>
        <v>120.11</v>
      </c>
      <c r="BS6" s="33">
        <f t="shared" si="8"/>
        <v>102.99</v>
      </c>
      <c r="BT6" s="33">
        <f t="shared" si="8"/>
        <v>97.71</v>
      </c>
      <c r="BU6" s="33">
        <f t="shared" si="8"/>
        <v>98.07</v>
      </c>
      <c r="BV6" s="33">
        <f t="shared" si="8"/>
        <v>96.56</v>
      </c>
      <c r="BW6" s="33">
        <f t="shared" si="8"/>
        <v>100.47</v>
      </c>
      <c r="BX6" s="33">
        <f t="shared" si="8"/>
        <v>101.72</v>
      </c>
      <c r="BY6" s="32" t="str">
        <f>IF(BY7="","",IF(BY7="-","【-】","【"&amp;SUBSTITUTE(TEXT(BY7,"#,##0.00"),"-","△")&amp;"】"))</f>
        <v>【104.99】</v>
      </c>
      <c r="BZ6" s="33">
        <f>IF(BZ7="",NA(),BZ7)</f>
        <v>153.41999999999999</v>
      </c>
      <c r="CA6" s="33">
        <f t="shared" ref="CA6:CI6" si="9">IF(CA7="",NA(),CA7)</f>
        <v>143.80000000000001</v>
      </c>
      <c r="CB6" s="33">
        <f t="shared" si="9"/>
        <v>134.29</v>
      </c>
      <c r="CC6" s="33">
        <f t="shared" si="9"/>
        <v>126.36</v>
      </c>
      <c r="CD6" s="33">
        <f t="shared" si="9"/>
        <v>147.63999999999999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68.75</v>
      </c>
      <c r="CL6" s="33">
        <f t="shared" ref="CL6:CT6" si="10">IF(CL7="",NA(),CL7)</f>
        <v>68.81</v>
      </c>
      <c r="CM6" s="33">
        <f t="shared" si="10"/>
        <v>69.73</v>
      </c>
      <c r="CN6" s="33">
        <f t="shared" si="10"/>
        <v>68.010000000000005</v>
      </c>
      <c r="CO6" s="33">
        <f t="shared" si="10"/>
        <v>69.77</v>
      </c>
      <c r="CP6" s="33">
        <f t="shared" si="10"/>
        <v>55.84</v>
      </c>
      <c r="CQ6" s="33">
        <f t="shared" si="10"/>
        <v>55.68</v>
      </c>
      <c r="CR6" s="33">
        <f t="shared" si="10"/>
        <v>55.64</v>
      </c>
      <c r="CS6" s="33">
        <f t="shared" si="10"/>
        <v>55.13</v>
      </c>
      <c r="CT6" s="33">
        <f t="shared" si="10"/>
        <v>54.77</v>
      </c>
      <c r="CU6" s="32" t="str">
        <f>IF(CU7="","",IF(CU7="-","【-】","【"&amp;SUBSTITUTE(TEXT(CU7,"#,##0.00"),"-","△")&amp;"】"))</f>
        <v>【59.76】</v>
      </c>
      <c r="CV6" s="33">
        <f>IF(CV7="",NA(),CV7)</f>
        <v>86.51</v>
      </c>
      <c r="CW6" s="33">
        <f t="shared" ref="CW6:DE6" si="11">IF(CW7="",NA(),CW7)</f>
        <v>86.26</v>
      </c>
      <c r="CX6" s="33">
        <f t="shared" si="11"/>
        <v>85.99</v>
      </c>
      <c r="CY6" s="33">
        <f t="shared" si="11"/>
        <v>85.95</v>
      </c>
      <c r="CZ6" s="33">
        <f t="shared" si="11"/>
        <v>86.26</v>
      </c>
      <c r="DA6" s="33">
        <f t="shared" si="11"/>
        <v>83.11</v>
      </c>
      <c r="DB6" s="33">
        <f t="shared" si="11"/>
        <v>83.18</v>
      </c>
      <c r="DC6" s="33">
        <f t="shared" si="11"/>
        <v>83.09</v>
      </c>
      <c r="DD6" s="33">
        <f t="shared" si="11"/>
        <v>83</v>
      </c>
      <c r="DE6" s="33">
        <f t="shared" si="11"/>
        <v>82.89</v>
      </c>
      <c r="DF6" s="32" t="str">
        <f>IF(DF7="","",IF(DF7="-","【-】","【"&amp;SUBSTITUTE(TEXT(DF7,"#,##0.00"),"-","△")&amp;"】"))</f>
        <v>【89.95】</v>
      </c>
      <c r="DG6" s="33">
        <f>IF(DG7="",NA(),DG7)</f>
        <v>43</v>
      </c>
      <c r="DH6" s="33">
        <f t="shared" ref="DH6:DP6" si="12">IF(DH7="",NA(),DH7)</f>
        <v>44.15</v>
      </c>
      <c r="DI6" s="33">
        <f t="shared" si="12"/>
        <v>44.7</v>
      </c>
      <c r="DJ6" s="33">
        <f t="shared" si="12"/>
        <v>45.35</v>
      </c>
      <c r="DK6" s="33">
        <f t="shared" si="12"/>
        <v>39.46</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1.24</v>
      </c>
      <c r="DT6" s="33">
        <f t="shared" si="13"/>
        <v>1.51</v>
      </c>
      <c r="DU6" s="33">
        <f t="shared" si="13"/>
        <v>3.54</v>
      </c>
      <c r="DV6" s="33">
        <f t="shared" si="13"/>
        <v>5.54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0.85</v>
      </c>
      <c r="ED6" s="33">
        <f t="shared" ref="ED6:EL6" si="14">IF(ED7="",NA(),ED7)</f>
        <v>1.2</v>
      </c>
      <c r="EE6" s="33">
        <f t="shared" si="14"/>
        <v>1.29</v>
      </c>
      <c r="EF6" s="33">
        <f t="shared" si="14"/>
        <v>1.1100000000000001</v>
      </c>
      <c r="EG6" s="33">
        <f t="shared" si="14"/>
        <v>0.61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452084</v>
      </c>
      <c r="D7" s="35">
        <v>46</v>
      </c>
      <c r="E7" s="35">
        <v>1</v>
      </c>
      <c r="F7" s="35">
        <v>0</v>
      </c>
      <c r="G7" s="35">
        <v>1</v>
      </c>
      <c r="H7" s="35" t="s">
        <v>93</v>
      </c>
      <c r="I7" s="35" t="s">
        <v>94</v>
      </c>
      <c r="J7" s="35" t="s">
        <v>95</v>
      </c>
      <c r="K7" s="35" t="s">
        <v>96</v>
      </c>
      <c r="L7" s="35" t="s">
        <v>97</v>
      </c>
      <c r="M7" s="36" t="s">
        <v>98</v>
      </c>
      <c r="N7" s="36">
        <v>63.57</v>
      </c>
      <c r="O7" s="36">
        <v>77.91</v>
      </c>
      <c r="P7" s="36">
        <v>2959</v>
      </c>
      <c r="Q7" s="36">
        <v>31614</v>
      </c>
      <c r="R7" s="36">
        <v>438.79</v>
      </c>
      <c r="S7" s="36">
        <v>72.05</v>
      </c>
      <c r="T7" s="36">
        <v>23336</v>
      </c>
      <c r="U7" s="36">
        <v>71.88</v>
      </c>
      <c r="V7" s="36">
        <v>324.64999999999998</v>
      </c>
      <c r="W7" s="36">
        <v>106.62</v>
      </c>
      <c r="X7" s="36">
        <v>112.77</v>
      </c>
      <c r="Y7" s="36">
        <v>122.16</v>
      </c>
      <c r="Z7" s="36">
        <v>126.18</v>
      </c>
      <c r="AA7" s="36">
        <v>111.13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666.21</v>
      </c>
      <c r="AT7" s="36">
        <v>636.08000000000004</v>
      </c>
      <c r="AU7" s="36">
        <v>652.61</v>
      </c>
      <c r="AV7" s="36">
        <v>175.23</v>
      </c>
      <c r="AW7" s="36">
        <v>179.61</v>
      </c>
      <c r="AX7" s="36">
        <v>995.5</v>
      </c>
      <c r="AY7" s="36">
        <v>915.5</v>
      </c>
      <c r="AZ7" s="36">
        <v>963.24</v>
      </c>
      <c r="BA7" s="36">
        <v>381.53</v>
      </c>
      <c r="BB7" s="36">
        <v>391.54</v>
      </c>
      <c r="BC7" s="36">
        <v>262.74</v>
      </c>
      <c r="BD7" s="36">
        <v>506.1</v>
      </c>
      <c r="BE7" s="36">
        <v>474.63</v>
      </c>
      <c r="BF7" s="36">
        <v>431.33</v>
      </c>
      <c r="BG7" s="36">
        <v>401.84</v>
      </c>
      <c r="BH7" s="36">
        <v>490.72</v>
      </c>
      <c r="BI7" s="36">
        <v>414.59</v>
      </c>
      <c r="BJ7" s="36">
        <v>404.78</v>
      </c>
      <c r="BK7" s="36">
        <v>400.38</v>
      </c>
      <c r="BL7" s="36">
        <v>393.27</v>
      </c>
      <c r="BM7" s="36">
        <v>386.97</v>
      </c>
      <c r="BN7" s="36">
        <v>276.38</v>
      </c>
      <c r="BO7" s="36">
        <v>98.21</v>
      </c>
      <c r="BP7" s="36">
        <v>104.45</v>
      </c>
      <c r="BQ7" s="36">
        <v>112.4</v>
      </c>
      <c r="BR7" s="36">
        <v>120.11</v>
      </c>
      <c r="BS7" s="36">
        <v>102.99</v>
      </c>
      <c r="BT7" s="36">
        <v>97.71</v>
      </c>
      <c r="BU7" s="36">
        <v>98.07</v>
      </c>
      <c r="BV7" s="36">
        <v>96.56</v>
      </c>
      <c r="BW7" s="36">
        <v>100.47</v>
      </c>
      <c r="BX7" s="36">
        <v>101.72</v>
      </c>
      <c r="BY7" s="36">
        <v>104.99</v>
      </c>
      <c r="BZ7" s="36">
        <v>153.41999999999999</v>
      </c>
      <c r="CA7" s="36">
        <v>143.80000000000001</v>
      </c>
      <c r="CB7" s="36">
        <v>134.29</v>
      </c>
      <c r="CC7" s="36">
        <v>126.36</v>
      </c>
      <c r="CD7" s="36">
        <v>147.63999999999999</v>
      </c>
      <c r="CE7" s="36">
        <v>173.56</v>
      </c>
      <c r="CF7" s="36">
        <v>172.26</v>
      </c>
      <c r="CG7" s="36">
        <v>177.14</v>
      </c>
      <c r="CH7" s="36">
        <v>169.82</v>
      </c>
      <c r="CI7" s="36">
        <v>168.2</v>
      </c>
      <c r="CJ7" s="36">
        <v>163.72</v>
      </c>
      <c r="CK7" s="36">
        <v>68.75</v>
      </c>
      <c r="CL7" s="36">
        <v>68.81</v>
      </c>
      <c r="CM7" s="36">
        <v>69.73</v>
      </c>
      <c r="CN7" s="36">
        <v>68.010000000000005</v>
      </c>
      <c r="CO7" s="36">
        <v>69.77</v>
      </c>
      <c r="CP7" s="36">
        <v>55.84</v>
      </c>
      <c r="CQ7" s="36">
        <v>55.68</v>
      </c>
      <c r="CR7" s="36">
        <v>55.64</v>
      </c>
      <c r="CS7" s="36">
        <v>55.13</v>
      </c>
      <c r="CT7" s="36">
        <v>54.77</v>
      </c>
      <c r="CU7" s="36">
        <v>59.76</v>
      </c>
      <c r="CV7" s="36">
        <v>86.51</v>
      </c>
      <c r="CW7" s="36">
        <v>86.26</v>
      </c>
      <c r="CX7" s="36">
        <v>85.99</v>
      </c>
      <c r="CY7" s="36">
        <v>85.95</v>
      </c>
      <c r="CZ7" s="36">
        <v>86.26</v>
      </c>
      <c r="DA7" s="36">
        <v>83.11</v>
      </c>
      <c r="DB7" s="36">
        <v>83.18</v>
      </c>
      <c r="DC7" s="36">
        <v>83.09</v>
      </c>
      <c r="DD7" s="36">
        <v>83</v>
      </c>
      <c r="DE7" s="36">
        <v>82.89</v>
      </c>
      <c r="DF7" s="36">
        <v>89.95</v>
      </c>
      <c r="DG7" s="36">
        <v>43</v>
      </c>
      <c r="DH7" s="36">
        <v>44.15</v>
      </c>
      <c r="DI7" s="36">
        <v>44.7</v>
      </c>
      <c r="DJ7" s="36">
        <v>45.35</v>
      </c>
      <c r="DK7" s="36">
        <v>39.46</v>
      </c>
      <c r="DL7" s="36">
        <v>37.090000000000003</v>
      </c>
      <c r="DM7" s="36">
        <v>38.07</v>
      </c>
      <c r="DN7" s="36">
        <v>39.06</v>
      </c>
      <c r="DO7" s="36">
        <v>46.66</v>
      </c>
      <c r="DP7" s="36">
        <v>47.46</v>
      </c>
      <c r="DQ7" s="36">
        <v>47.18</v>
      </c>
      <c r="DR7" s="36">
        <v>0</v>
      </c>
      <c r="DS7" s="36">
        <v>1.24</v>
      </c>
      <c r="DT7" s="36">
        <v>1.51</v>
      </c>
      <c r="DU7" s="36">
        <v>3.54</v>
      </c>
      <c r="DV7" s="36">
        <v>5.54</v>
      </c>
      <c r="DW7" s="36">
        <v>6.63</v>
      </c>
      <c r="DX7" s="36">
        <v>7.73</v>
      </c>
      <c r="DY7" s="36">
        <v>8.8699999999999992</v>
      </c>
      <c r="DZ7" s="36">
        <v>9.85</v>
      </c>
      <c r="EA7" s="36">
        <v>9.7100000000000009</v>
      </c>
      <c r="EB7" s="36">
        <v>13.18</v>
      </c>
      <c r="EC7" s="36">
        <v>0.85</v>
      </c>
      <c r="ED7" s="36">
        <v>1.2</v>
      </c>
      <c r="EE7" s="36">
        <v>1.29</v>
      </c>
      <c r="EF7" s="36">
        <v>1.1100000000000001</v>
      </c>
      <c r="EG7" s="36">
        <v>0.61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2017-02-01T08:51:01Z</dcterms:created>
  <dcterms:modified xsi:type="dcterms:W3CDTF">2017-02-21T04:49:39Z</dcterms:modified>
  <cp:category/>
</cp:coreProperties>
</file>