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1上水道事業（法適用）\"/>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<sst xmlns="http://schemas.openxmlformats.org/spreadsheetml/2006/main" count="217" uniqueCount="107">
  <si>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</si>
  <si>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</si>
  <si>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</si>
  <si>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</si>
  <si>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</si>
  <si>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</si>
  <si>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</si>
  <si>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</si>
  <si>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</si>
  <si>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</si>
  <si>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</si>
  <si>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</si>
  <si>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</si>
  <si>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</si>
  <si>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</si>
  <si>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</si>
  <si>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</si>
  <si>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</si>
  <si>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</si>
  <si>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</si>
  <si>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</si>
  <si>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</si>
  <si>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</si>
  <si>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</si>
  <si>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</si>
  <si>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</si>
  <si>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</si>
  <si>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</si>
  <si>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</si>
  <si>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</si>
  <si>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</si>
  <si>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</si>
  <si>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</si>
  <si>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</si>
  <si>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</si>
  <si>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</si>
  <si>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</si>
  <si>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</si>
  <si>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</si>
  <si>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</si>
  <si>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</si>
  <si>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</si>
  <si>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</si>
  <si>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</si>
  <si>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</si>
  <si>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</si>
  <si>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</si>
  <si>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</si>
  <si>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</si>
  <si>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</si>
  <si>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</si>
  <si>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</si>
  <si>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</si>
  <si>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</si>
  <si>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</si>
  <si>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</si>
  <si>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</si>
  <si>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</si>
  <si>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</si>
  <si>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</si>
  <si>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</si>
  <si>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</si>
  <si>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</si>
  <si>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</si>
  <si>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</si>
  <si>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</si>
  <si>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</si>
  <si>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</si>
  <si>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</si>
  <si>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</si>
  <si>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</si>
  <si>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</si>
  <si>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</si>
  <si>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</si>
  <si>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</si>
  <si>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</si>
  <si>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</si>
  <si>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</si>
  <si>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</si>
  <si>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</si>
  <si>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</si>
  <si>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</si>
  <si>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</si>
  <si>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</si>
  <si>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</si>
  <si>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</si>
  <si>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</si>
  <si>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</si>
  <si>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</si>
  <si>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</si>
  <si>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</si>
  <si>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</si>
  <si>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</si>
  <si>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国富町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</si>
  <si>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</si>
  <si>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</si>
  <si>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</si>
  <si>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</si>
  <si>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</si>
  <si>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</si>
  <si>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</si>
  <si>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</si>
  <si>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</si>
  <si>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</si>
  <si>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①総費用の減などにより平成27年度は経常収支比率が１００％以上となっています。平成28年度より料金改定を行うため、経常収支比率は更に改善される見込みです。
　②２７年度は累積欠損金は発生していません。
　③流動比率は建設改良費の増加により、指標である１００％を大きく下回っています。しかしながら、料金改定で給水収益が上がることにより改善されることが見込まれます。
　④企業債残高対給水収益比率については、平成19年度から平成23年度に大規模事業が完了し、今後は借入が少なくなるので、企業債残高は減少していきます。
　⑤料金改定で給水収益が上がることにより供給単価が上がり料金回収率も改善されることが見込まれます。
　⑥給水原価は費用の削減により２６年度に比べて減少しています。また、類似団体と比較しても低い水準にあるため適正な規模であると考えられます。
　⑦施設利用率については、類似団体と比較して適正な規模であると考えられます。
　⑧有収率の低下は緊急の課題であり、今後計画的に漏水箇所の修繕を進めていく必要があります。
　</t>
    <phoneticPr fontId="4"/>
  </si>
  <si>
    <t>　①有形固定資産減価償却率については、平成19年から平成23年に行った大規模事業による新しい施設の建設で類似団体より低い状況にあります。
　②③管路経年化率は平均よりも低い状況にありますが、管路更新率が類似団体平均を大きく下回っており、老朽化により漏水が多くなっているので、漏水箇所及び老朽管を調査し、計画的に更新していく必要があります。</t>
    <rPh sb="84" eb="85">
      <t>ヒク</t>
    </rPh>
    <rPh sb="86" eb="88">
      <t>ジョウキョウ</t>
    </rPh>
    <rPh sb="95" eb="97">
      <t>カンロ</t>
    </rPh>
    <rPh sb="97" eb="99">
      <t>コウシン</t>
    </rPh>
    <rPh sb="99" eb="100">
      <t>リツ</t>
    </rPh>
    <rPh sb="101" eb="103">
      <t>ルイジ</t>
    </rPh>
    <rPh sb="103" eb="105">
      <t>ダンタイ</t>
    </rPh>
    <rPh sb="105" eb="107">
      <t>ヘイキン</t>
    </rPh>
    <rPh sb="108" eb="109">
      <t>オオ</t>
    </rPh>
    <rPh sb="111" eb="113">
      <t>シタマワ</t>
    </rPh>
    <phoneticPr fontId="4"/>
  </si>
  <si>
    <t xml:space="preserve">　平成２８年度に料金改定を行うことにより給水収益が増加し、経営収支比率の改善を行います。
　今後は、管路の老朽化による漏水箇所の更新を計画的に行い有収率の向上を目指します。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</si>
</sst>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0.92</c:v>
                </c:pt>
                <c:pt idx="1">
                  <c:v>0.96</c:v>
                </c:pt>
                <c:pt idx="2">
                  <c:v>0.04</c:v>
                </c:pt>
                <c:pt idx="3">
                  <c:v>0.1</c:v>
                </c:pt>
                <c:pt idx="4" formatCode="#,##0.00;&quot;△&quot;#,##0.00">
                  <c:v>7.0000000000000007E-2</c:v>
                </c:pt>
              </c:numCache>
            </c:numRef>
          </c:val>
          <c:extLst>
            <c:ext xmlns:c16="http://schemas.microsoft.com/office/drawing/2014/chart" uri="{C3380CC4-5D6E-409C-BE32-E72D297353CC}">
              <c16:uniqueId val="{00000000-EA4C-49AF-BD50-7B57ABFA073F}"/>
            </c:ext>
          </c:extLst>
        </c:ser>
        <c:dLbls>
          <c:showLegendKey val="0"/>
          <c:showVal val="0"/>
          <c:showCatName val="0"/>
          <c:showSerName val="0"/>
          <c:showPercent val="0"/>
          <c:showBubbleSize val="0"/>
        </c:dLbls>
        <c:gapWidth val="150"/>
        <c:axId val="230862144"/>
        <c:axId val="2312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c:ext xmlns:c16="http://schemas.microsoft.com/office/drawing/2014/chart" uri="{C3380CC4-5D6E-409C-BE32-E72D297353CC}">
              <c16:uniqueId val="{00000001-EA4C-49AF-BD50-7B57ABFA073F}"/>
            </c:ext>
          </c:extLst>
        </c:ser>
        <c:dLbls>
          <c:showLegendKey val="0"/>
          <c:showVal val="0"/>
          <c:showCatName val="0"/>
          <c:showSerName val="0"/>
          <c:showPercent val="0"/>
          <c:showBubbleSize val="0"/>
        </c:dLbls>
        <c:marker val="1"/>
        <c:smooth val="0"/>
        <c:axId val="230862144"/>
        <c:axId val="231295184"/>
      </c:lineChart>
      <c:dateAx>
        <c:axId val="230862144"/>
        <c:scaling>
          <c:orientation val="minMax"/>
        </c:scaling>
        <c:delete val="1"/>
        <c:axPos val="b"/>
        <c:numFmt formatCode="ge" sourceLinked="1"/>
        <c:majorTickMark val="none"/>
        <c:minorTickMark val="none"/>
        <c:tickLblPos val="none"/>
        <c:crossAx val="231295184"/>
        <c:crosses val="autoZero"/>
        <c:auto val="1"/>
        <c:lblOffset val="100"/>
        <c:baseTimeUnit val="years"/>
      </c:dateAx>
      <c:valAx>
        <c:axId val="2312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63.45</c:v>
                </c:pt>
                <c:pt idx="1">
                  <c:v>62.56</c:v>
                </c:pt>
                <c:pt idx="2">
                  <c:v>65.680000000000007</c:v>
                </c:pt>
                <c:pt idx="3">
                  <c:v>68.709999999999994</c:v>
                </c:pt>
                <c:pt idx="4">
                  <c:v>72.760000000000005</c:v>
                </c:pt>
              </c:numCache>
            </c:numRef>
          </c:val>
          <c:extLst>
            <c:ext xmlns:c16="http://schemas.microsoft.com/office/drawing/2014/chart" uri="{C3380CC4-5D6E-409C-BE32-E72D297353CC}">
              <c16:uniqueId val="{00000000-47F0-4FC0-ACB8-DFF1904CF2A2}"/>
            </c:ext>
          </c:extLst>
        </c:ser>
        <c:dLbls>
          <c:showLegendKey val="0"/>
          <c:showVal val="0"/>
          <c:showCatName val="0"/>
          <c:showSerName val="0"/>
          <c:showPercent val="0"/>
          <c:showBubbleSize val="0"/>
        </c:dLbls>
        <c:gapWidth val="150"/>
        <c:axId val="232032656"/>
        <c:axId val="23203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c:ext xmlns:c16="http://schemas.microsoft.com/office/drawing/2014/chart" uri="{C3380CC4-5D6E-409C-BE32-E72D297353CC}">
              <c16:uniqueId val="{00000001-47F0-4FC0-ACB8-DFF1904CF2A2}"/>
            </c:ext>
          </c:extLst>
        </c:ser>
        <c:dLbls>
          <c:showLegendKey val="0"/>
          <c:showVal val="0"/>
          <c:showCatName val="0"/>
          <c:showSerName val="0"/>
          <c:showPercent val="0"/>
          <c:showBubbleSize val="0"/>
        </c:dLbls>
        <c:marker val="1"/>
        <c:smooth val="0"/>
        <c:axId val="232032656"/>
        <c:axId val="232033048"/>
      </c:lineChart>
      <c:dateAx>
        <c:axId val="232032656"/>
        <c:scaling>
          <c:orientation val="minMax"/>
        </c:scaling>
        <c:delete val="1"/>
        <c:axPos val="b"/>
        <c:numFmt formatCode="ge" sourceLinked="1"/>
        <c:majorTickMark val="none"/>
        <c:minorTickMark val="none"/>
        <c:tickLblPos val="none"/>
        <c:crossAx val="232033048"/>
        <c:crosses val="autoZero"/>
        <c:auto val="1"/>
        <c:lblOffset val="100"/>
        <c:baseTimeUnit val="years"/>
      </c:dateAx>
      <c:valAx>
        <c:axId val="23203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3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79.12</c:v>
                </c:pt>
                <c:pt idx="1">
                  <c:v>78.89</c:v>
                </c:pt>
                <c:pt idx="2">
                  <c:v>76.36</c:v>
                </c:pt>
                <c:pt idx="3">
                  <c:v>70.84</c:v>
                </c:pt>
                <c:pt idx="4">
                  <c:v>66.98</c:v>
                </c:pt>
              </c:numCache>
            </c:numRef>
          </c:val>
          <c:extLst>
            <c:ext xmlns:c16="http://schemas.microsoft.com/office/drawing/2014/chart" uri="{C3380CC4-5D6E-409C-BE32-E72D297353CC}">
              <c16:uniqueId val="{00000000-BC05-4FFA-B519-1DA8D482D5FF}"/>
            </c:ext>
          </c:extLst>
        </c:ser>
        <c:dLbls>
          <c:showLegendKey val="0"/>
          <c:showVal val="0"/>
          <c:showCatName val="0"/>
          <c:showSerName val="0"/>
          <c:showPercent val="0"/>
          <c:showBubbleSize val="0"/>
        </c:dLbls>
        <c:gapWidth val="150"/>
        <c:axId val="232034224"/>
        <c:axId val="23203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c:ext xmlns:c16="http://schemas.microsoft.com/office/drawing/2014/chart" uri="{C3380CC4-5D6E-409C-BE32-E72D297353CC}">
              <c16:uniqueId val="{00000001-BC05-4FFA-B519-1DA8D482D5FF}"/>
            </c:ext>
          </c:extLst>
        </c:ser>
        <c:dLbls>
          <c:showLegendKey val="0"/>
          <c:showVal val="0"/>
          <c:showCatName val="0"/>
          <c:showSerName val="0"/>
          <c:showPercent val="0"/>
          <c:showBubbleSize val="0"/>
        </c:dLbls>
        <c:marker val="1"/>
        <c:smooth val="0"/>
        <c:axId val="232034224"/>
        <c:axId val="232034616"/>
      </c:lineChart>
      <c:dateAx>
        <c:axId val="232034224"/>
        <c:scaling>
          <c:orientation val="minMax"/>
        </c:scaling>
        <c:delete val="1"/>
        <c:axPos val="b"/>
        <c:numFmt formatCode="ge" sourceLinked="1"/>
        <c:majorTickMark val="none"/>
        <c:minorTickMark val="none"/>
        <c:tickLblPos val="none"/>
        <c:crossAx val="232034616"/>
        <c:crosses val="autoZero"/>
        <c:auto val="1"/>
        <c:lblOffset val="100"/>
        <c:baseTimeUnit val="years"/>
      </c:dateAx>
      <c:valAx>
        <c:axId val="23203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3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94.3</c:v>
                </c:pt>
                <c:pt idx="1">
                  <c:v>97.74</c:v>
                </c:pt>
                <c:pt idx="2">
                  <c:v>89.45</c:v>
                </c:pt>
                <c:pt idx="3">
                  <c:v>97.31</c:v>
                </c:pt>
                <c:pt idx="4">
                  <c:v>103.94</c:v>
                </c:pt>
              </c:numCache>
            </c:numRef>
          </c:val>
          <c:extLst>
            <c:ext xmlns:c16="http://schemas.microsoft.com/office/drawing/2014/chart" uri="{C3380CC4-5D6E-409C-BE32-E72D297353CC}">
              <c16:uniqueId val="{00000000-7493-4512-9A73-55B1DC1651C5}"/>
            </c:ext>
          </c:extLst>
        </c:ser>
        <c:dLbls>
          <c:showLegendKey val="0"/>
          <c:showVal val="0"/>
          <c:showCatName val="0"/>
          <c:showSerName val="0"/>
          <c:showPercent val="0"/>
          <c:showBubbleSize val="0"/>
        </c:dLbls>
        <c:gapWidth val="150"/>
        <c:axId val="231102456"/>
        <c:axId val="2316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c:ext xmlns:c16="http://schemas.microsoft.com/office/drawing/2014/chart" uri="{C3380CC4-5D6E-409C-BE32-E72D297353CC}">
              <c16:uniqueId val="{00000001-7493-4512-9A73-55B1DC1651C5}"/>
            </c:ext>
          </c:extLst>
        </c:ser>
        <c:dLbls>
          <c:showLegendKey val="0"/>
          <c:showVal val="0"/>
          <c:showCatName val="0"/>
          <c:showSerName val="0"/>
          <c:showPercent val="0"/>
          <c:showBubbleSize val="0"/>
        </c:dLbls>
        <c:marker val="1"/>
        <c:smooth val="0"/>
        <c:axId val="231102456"/>
        <c:axId val="231636032"/>
      </c:lineChart>
      <c:dateAx>
        <c:axId val="231102456"/>
        <c:scaling>
          <c:orientation val="minMax"/>
        </c:scaling>
        <c:delete val="1"/>
        <c:axPos val="b"/>
        <c:numFmt formatCode="ge" sourceLinked="1"/>
        <c:majorTickMark val="none"/>
        <c:minorTickMark val="none"/>
        <c:tickLblPos val="none"/>
        <c:crossAx val="231636032"/>
        <c:crosses val="autoZero"/>
        <c:auto val="1"/>
        <c:lblOffset val="100"/>
        <c:baseTimeUnit val="years"/>
      </c:dateAx>
      <c:valAx>
        <c:axId val="231636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10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25.14</c:v>
                </c:pt>
                <c:pt idx="1">
                  <c:v>27.08</c:v>
                </c:pt>
                <c:pt idx="2">
                  <c:v>28.9</c:v>
                </c:pt>
                <c:pt idx="3">
                  <c:v>37.22</c:v>
                </c:pt>
                <c:pt idx="4">
                  <c:v>39.18</c:v>
                </c:pt>
              </c:numCache>
            </c:numRef>
          </c:val>
          <c:extLst>
            <c:ext xmlns:c16="http://schemas.microsoft.com/office/drawing/2014/chart" uri="{C3380CC4-5D6E-409C-BE32-E72D297353CC}">
              <c16:uniqueId val="{00000000-450E-4D91-B3C8-FA7132E2C104}"/>
            </c:ext>
          </c:extLst>
        </c:ser>
        <c:dLbls>
          <c:showLegendKey val="0"/>
          <c:showVal val="0"/>
          <c:showCatName val="0"/>
          <c:showSerName val="0"/>
          <c:showPercent val="0"/>
          <c:showBubbleSize val="0"/>
        </c:dLbls>
        <c:gapWidth val="150"/>
        <c:axId val="231706656"/>
        <c:axId val="2317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c:ext xmlns:c16="http://schemas.microsoft.com/office/drawing/2014/chart" uri="{C3380CC4-5D6E-409C-BE32-E72D297353CC}">
              <c16:uniqueId val="{00000001-450E-4D91-B3C8-FA7132E2C104}"/>
            </c:ext>
          </c:extLst>
        </c:ser>
        <c:dLbls>
          <c:showLegendKey val="0"/>
          <c:showVal val="0"/>
          <c:showCatName val="0"/>
          <c:showSerName val="0"/>
          <c:showPercent val="0"/>
          <c:showBubbleSize val="0"/>
        </c:dLbls>
        <c:marker val="1"/>
        <c:smooth val="0"/>
        <c:axId val="231706656"/>
        <c:axId val="231707040"/>
      </c:lineChart>
      <c:dateAx>
        <c:axId val="231706656"/>
        <c:scaling>
          <c:orientation val="minMax"/>
        </c:scaling>
        <c:delete val="1"/>
        <c:axPos val="b"/>
        <c:numFmt formatCode="ge" sourceLinked="1"/>
        <c:majorTickMark val="none"/>
        <c:minorTickMark val="none"/>
        <c:tickLblPos val="none"/>
        <c:crossAx val="231707040"/>
        <c:crosses val="autoZero"/>
        <c:auto val="1"/>
        <c:lblOffset val="100"/>
        <c:baseTimeUnit val="years"/>
      </c:dateAx>
      <c:valAx>
        <c:axId val="2317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7.82</c:v>
                </c:pt>
                <c:pt idx="1">
                  <c:v>7.87</c:v>
                </c:pt>
                <c:pt idx="2">
                  <c:v>8.36</c:v>
                </c:pt>
                <c:pt idx="3">
                  <c:v>8.65</c:v>
                </c:pt>
                <c:pt idx="4" formatCode="#,##0.00;&quot;△&quot;#,##0.00">
                  <c:v>8.6300000000000008</c:v>
                </c:pt>
              </c:numCache>
            </c:numRef>
          </c:val>
          <c:extLst>
            <c:ext xmlns:c16="http://schemas.microsoft.com/office/drawing/2014/chart" uri="{C3380CC4-5D6E-409C-BE32-E72D297353CC}">
              <c16:uniqueId val="{00000000-EA71-4254-920F-C697A1239FF9}"/>
            </c:ext>
          </c:extLst>
        </c:ser>
        <c:dLbls>
          <c:showLegendKey val="0"/>
          <c:showVal val="0"/>
          <c:showCatName val="0"/>
          <c:showSerName val="0"/>
          <c:showPercent val="0"/>
          <c:showBubbleSize val="0"/>
        </c:dLbls>
        <c:gapWidth val="150"/>
        <c:axId val="231748080"/>
        <c:axId val="23174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c:ext xmlns:c16="http://schemas.microsoft.com/office/drawing/2014/chart" uri="{C3380CC4-5D6E-409C-BE32-E72D297353CC}">
              <c16:uniqueId val="{00000001-EA71-4254-920F-C697A1239FF9}"/>
            </c:ext>
          </c:extLst>
        </c:ser>
        <c:dLbls>
          <c:showLegendKey val="0"/>
          <c:showVal val="0"/>
          <c:showCatName val="0"/>
          <c:showSerName val="0"/>
          <c:showPercent val="0"/>
          <c:showBubbleSize val="0"/>
        </c:dLbls>
        <c:marker val="1"/>
        <c:smooth val="0"/>
        <c:axId val="231748080"/>
        <c:axId val="231748464"/>
      </c:lineChart>
      <c:dateAx>
        <c:axId val="231748080"/>
        <c:scaling>
          <c:orientation val="minMax"/>
        </c:scaling>
        <c:delete val="1"/>
        <c:axPos val="b"/>
        <c:numFmt formatCode="ge" sourceLinked="1"/>
        <c:majorTickMark val="none"/>
        <c:minorTickMark val="none"/>
        <c:tickLblPos val="none"/>
        <c:crossAx val="231748464"/>
        <c:crosses val="autoZero"/>
        <c:auto val="1"/>
        <c:lblOffset val="100"/>
        <c:baseTimeUnit val="years"/>
      </c:dateAx>
      <c:valAx>
        <c:axId val="23174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4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formatCode="#,##0.00;&quot;△&quot;#,##0.00;&quot;-&quot;">
                  <c:v>3.38</c:v>
                </c:pt>
                <c:pt idx="4">
                  <c:v>0</c:v>
                </c:pt>
              </c:numCache>
            </c:numRef>
          </c:val>
          <c:extLst>
            <c:ext xmlns:c16="http://schemas.microsoft.com/office/drawing/2014/chart" uri="{C3380CC4-5D6E-409C-BE32-E72D297353CC}">
              <c16:uniqueId val="{00000000-7A5A-4C42-9778-3E175219CF5B}"/>
            </c:ext>
          </c:extLst>
        </c:ser>
        <c:dLbls>
          <c:showLegendKey val="0"/>
          <c:showVal val="0"/>
          <c:showCatName val="0"/>
          <c:showSerName val="0"/>
          <c:showPercent val="0"/>
          <c:showBubbleSize val="0"/>
        </c:dLbls>
        <c:gapWidth val="150"/>
        <c:axId val="231753752"/>
        <c:axId val="2317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c:ext xmlns:c16="http://schemas.microsoft.com/office/drawing/2014/chart" uri="{C3380CC4-5D6E-409C-BE32-E72D297353CC}">
              <c16:uniqueId val="{00000001-7A5A-4C42-9778-3E175219CF5B}"/>
            </c:ext>
          </c:extLst>
        </c:ser>
        <c:dLbls>
          <c:showLegendKey val="0"/>
          <c:showVal val="0"/>
          <c:showCatName val="0"/>
          <c:showSerName val="0"/>
          <c:showPercent val="0"/>
          <c:showBubbleSize val="0"/>
        </c:dLbls>
        <c:marker val="1"/>
        <c:smooth val="0"/>
        <c:axId val="231753752"/>
        <c:axId val="231754144"/>
      </c:lineChart>
      <c:dateAx>
        <c:axId val="231753752"/>
        <c:scaling>
          <c:orientation val="minMax"/>
        </c:scaling>
        <c:delete val="1"/>
        <c:axPos val="b"/>
        <c:numFmt formatCode="ge" sourceLinked="1"/>
        <c:majorTickMark val="none"/>
        <c:minorTickMark val="none"/>
        <c:tickLblPos val="none"/>
        <c:crossAx val="231754144"/>
        <c:crosses val="autoZero"/>
        <c:auto val="1"/>
        <c:lblOffset val="100"/>
        <c:baseTimeUnit val="years"/>
      </c:dateAx>
      <c:valAx>
        <c:axId val="23175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75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867.83</c:v>
                </c:pt>
                <c:pt idx="1">
                  <c:v>594.88</c:v>
                </c:pt>
                <c:pt idx="2">
                  <c:v>702.54</c:v>
                </c:pt>
                <c:pt idx="3">
                  <c:v>83.38</c:v>
                </c:pt>
                <c:pt idx="4">
                  <c:v>65.59</c:v>
                </c:pt>
              </c:numCache>
            </c:numRef>
          </c:val>
          <c:extLst>
            <c:ext xmlns:c16="http://schemas.microsoft.com/office/drawing/2014/chart" uri="{C3380CC4-5D6E-409C-BE32-E72D297353CC}">
              <c16:uniqueId val="{00000000-381C-4978-8CBF-5226123DF708}"/>
            </c:ext>
          </c:extLst>
        </c:ser>
        <c:dLbls>
          <c:showLegendKey val="0"/>
          <c:showVal val="0"/>
          <c:showCatName val="0"/>
          <c:showSerName val="0"/>
          <c:showPercent val="0"/>
          <c:showBubbleSize val="0"/>
        </c:dLbls>
        <c:gapWidth val="150"/>
        <c:axId val="231755320"/>
        <c:axId val="2317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c:ext xmlns:c16="http://schemas.microsoft.com/office/drawing/2014/chart" uri="{C3380CC4-5D6E-409C-BE32-E72D297353CC}">
              <c16:uniqueId val="{00000001-381C-4978-8CBF-5226123DF708}"/>
            </c:ext>
          </c:extLst>
        </c:ser>
        <c:dLbls>
          <c:showLegendKey val="0"/>
          <c:showVal val="0"/>
          <c:showCatName val="0"/>
          <c:showSerName val="0"/>
          <c:showPercent val="0"/>
          <c:showBubbleSize val="0"/>
        </c:dLbls>
        <c:marker val="1"/>
        <c:smooth val="0"/>
        <c:axId val="231755320"/>
        <c:axId val="231755712"/>
      </c:lineChart>
      <c:dateAx>
        <c:axId val="231755320"/>
        <c:scaling>
          <c:orientation val="minMax"/>
        </c:scaling>
        <c:delete val="1"/>
        <c:axPos val="b"/>
        <c:numFmt formatCode="ge" sourceLinked="1"/>
        <c:majorTickMark val="none"/>
        <c:minorTickMark val="none"/>
        <c:tickLblPos val="none"/>
        <c:crossAx val="231755712"/>
        <c:crosses val="autoZero"/>
        <c:auto val="1"/>
        <c:lblOffset val="100"/>
        <c:baseTimeUnit val="years"/>
      </c:dateAx>
      <c:valAx>
        <c:axId val="23175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75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1118.3399999999999</c:v>
                </c:pt>
                <c:pt idx="1">
                  <c:v>1077.71</c:v>
                </c:pt>
                <c:pt idx="2">
                  <c:v>1032.31</c:v>
                </c:pt>
                <c:pt idx="3">
                  <c:v>1020.4</c:v>
                </c:pt>
                <c:pt idx="4">
                  <c:v>975.58</c:v>
                </c:pt>
              </c:numCache>
            </c:numRef>
          </c:val>
          <c:extLst>
            <c:ext xmlns:c16="http://schemas.microsoft.com/office/drawing/2014/chart" uri="{C3380CC4-5D6E-409C-BE32-E72D297353CC}">
              <c16:uniqueId val="{00000000-AC2E-4AE6-9F4B-E2090B078D42}"/>
            </c:ext>
          </c:extLst>
        </c:ser>
        <c:dLbls>
          <c:showLegendKey val="0"/>
          <c:showVal val="0"/>
          <c:showCatName val="0"/>
          <c:showSerName val="0"/>
          <c:showPercent val="0"/>
          <c:showBubbleSize val="0"/>
        </c:dLbls>
        <c:gapWidth val="150"/>
        <c:axId val="231921832"/>
        <c:axId val="23192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c:ext xmlns:c16="http://schemas.microsoft.com/office/drawing/2014/chart" uri="{C3380CC4-5D6E-409C-BE32-E72D297353CC}">
              <c16:uniqueId val="{00000001-AC2E-4AE6-9F4B-E2090B078D42}"/>
            </c:ext>
          </c:extLst>
        </c:ser>
        <c:dLbls>
          <c:showLegendKey val="0"/>
          <c:showVal val="0"/>
          <c:showCatName val="0"/>
          <c:showSerName val="0"/>
          <c:showPercent val="0"/>
          <c:showBubbleSize val="0"/>
        </c:dLbls>
        <c:marker val="1"/>
        <c:smooth val="0"/>
        <c:axId val="231921832"/>
        <c:axId val="231922224"/>
      </c:lineChart>
      <c:dateAx>
        <c:axId val="231921832"/>
        <c:scaling>
          <c:orientation val="minMax"/>
        </c:scaling>
        <c:delete val="1"/>
        <c:axPos val="b"/>
        <c:numFmt formatCode="ge" sourceLinked="1"/>
        <c:majorTickMark val="none"/>
        <c:minorTickMark val="none"/>
        <c:tickLblPos val="none"/>
        <c:crossAx val="231922224"/>
        <c:crosses val="autoZero"/>
        <c:auto val="1"/>
        <c:lblOffset val="100"/>
        <c:baseTimeUnit val="years"/>
      </c:dateAx>
      <c:valAx>
        <c:axId val="23192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92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92.26</c:v>
                </c:pt>
                <c:pt idx="1">
                  <c:v>95.26</c:v>
                </c:pt>
                <c:pt idx="2">
                  <c:v>87.06</c:v>
                </c:pt>
                <c:pt idx="3">
                  <c:v>94.38</c:v>
                </c:pt>
                <c:pt idx="4">
                  <c:v>99.64</c:v>
                </c:pt>
              </c:numCache>
            </c:numRef>
          </c:val>
          <c:extLst>
            <c:ext xmlns:c16="http://schemas.microsoft.com/office/drawing/2014/chart" uri="{C3380CC4-5D6E-409C-BE32-E72D297353CC}">
              <c16:uniqueId val="{00000000-D88D-42A4-A1BC-06F181B9CA44}"/>
            </c:ext>
          </c:extLst>
        </c:ser>
        <c:dLbls>
          <c:showLegendKey val="0"/>
          <c:showVal val="0"/>
          <c:showCatName val="0"/>
          <c:showSerName val="0"/>
          <c:showPercent val="0"/>
          <c:showBubbleSize val="0"/>
        </c:dLbls>
        <c:gapWidth val="150"/>
        <c:axId val="231923400"/>
        <c:axId val="23192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c:ext xmlns:c16="http://schemas.microsoft.com/office/drawing/2014/chart" uri="{C3380CC4-5D6E-409C-BE32-E72D297353CC}">
              <c16:uniqueId val="{00000001-D88D-42A4-A1BC-06F181B9CA44}"/>
            </c:ext>
          </c:extLst>
        </c:ser>
        <c:dLbls>
          <c:showLegendKey val="0"/>
          <c:showVal val="0"/>
          <c:showCatName val="0"/>
          <c:showSerName val="0"/>
          <c:showPercent val="0"/>
          <c:showBubbleSize val="0"/>
        </c:dLbls>
        <c:marker val="1"/>
        <c:smooth val="0"/>
        <c:axId val="231923400"/>
        <c:axId val="231923792"/>
      </c:lineChart>
      <c:dateAx>
        <c:axId val="231923400"/>
        <c:scaling>
          <c:orientation val="minMax"/>
        </c:scaling>
        <c:delete val="1"/>
        <c:axPos val="b"/>
        <c:numFmt formatCode="ge" sourceLinked="1"/>
        <c:majorTickMark val="none"/>
        <c:minorTickMark val="none"/>
        <c:tickLblPos val="none"/>
        <c:crossAx val="231923792"/>
        <c:crosses val="autoZero"/>
        <c:auto val="1"/>
        <c:lblOffset val="100"/>
        <c:baseTimeUnit val="years"/>
      </c:dateAx>
      <c:valAx>
        <c:axId val="23192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2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156.52000000000001</c:v>
                </c:pt>
                <c:pt idx="1">
                  <c:v>154.72</c:v>
                </c:pt>
                <c:pt idx="2">
                  <c:v>169.25</c:v>
                </c:pt>
                <c:pt idx="3">
                  <c:v>156.26</c:v>
                </c:pt>
                <c:pt idx="4">
                  <c:v>148.15</c:v>
                </c:pt>
              </c:numCache>
            </c:numRef>
          </c:val>
          <c:extLst>
            <c:ext xmlns:c16="http://schemas.microsoft.com/office/drawing/2014/chart" uri="{C3380CC4-5D6E-409C-BE32-E72D297353CC}">
              <c16:uniqueId val="{00000000-2CBE-4EE3-953D-2E7C713783A8}"/>
            </c:ext>
          </c:extLst>
        </c:ser>
        <c:dLbls>
          <c:showLegendKey val="0"/>
          <c:showVal val="0"/>
          <c:showCatName val="0"/>
          <c:showSerName val="0"/>
          <c:showPercent val="0"/>
          <c:showBubbleSize val="0"/>
        </c:dLbls>
        <c:gapWidth val="150"/>
        <c:axId val="231924968"/>
        <c:axId val="23192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c:ext xmlns:c16="http://schemas.microsoft.com/office/drawing/2014/chart" uri="{C3380CC4-5D6E-409C-BE32-E72D297353CC}">
              <c16:uniqueId val="{00000001-2CBE-4EE3-953D-2E7C713783A8}"/>
            </c:ext>
          </c:extLst>
        </c:ser>
        <c:dLbls>
          <c:showLegendKey val="0"/>
          <c:showVal val="0"/>
          <c:showCatName val="0"/>
          <c:showSerName val="0"/>
          <c:showPercent val="0"/>
          <c:showBubbleSize val="0"/>
        </c:dLbls>
        <c:marker val="1"/>
        <c:smooth val="0"/>
        <c:axId val="231924968"/>
        <c:axId val="231925360"/>
      </c:lineChart>
      <c:dateAx>
        <c:axId val="231924968"/>
        <c:scaling>
          <c:orientation val="minMax"/>
        </c:scaling>
        <c:delete val="1"/>
        <c:axPos val="b"/>
        <c:numFmt formatCode="ge" sourceLinked="1"/>
        <c:majorTickMark val="none"/>
        <c:minorTickMark val="none"/>
        <c:tickLblPos val="none"/>
        <c:crossAx val="231925360"/>
        <c:crosses val="autoZero"/>
        <c:auto val="1"/>
        <c:lblOffset val="100"/>
        <c:baseTimeUnit val="years"/>
      </c:dateAx>
      <c:valAx>
        <c:axId val="23192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2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国富町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20204</v>
      </c>
      <c r="AJ8" s="56"/>
      <c r="AK8" s="56"/>
      <c r="AL8" s="56"/>
      <c r="AM8" s="56"/>
      <c r="AN8" s="56"/>
      <c r="AO8" s="56"/>
      <c r="AP8" s="57"/>
      <c r="AQ8" s="47">
        <f>データ!R6</f>
        <v>130.63</v>
      </c>
      <c r="AR8" s="47"/>
      <c r="AS8" s="47"/>
      <c r="AT8" s="47"/>
      <c r="AU8" s="47"/>
      <c r="AV8" s="47"/>
      <c r="AW8" s="47"/>
      <c r="AX8" s="47"/>
      <c r="AY8" s="47">
        <f>データ!S6</f>
        <v>154.66999999999999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22.09</v>
      </c>
      <c r="K10" s="47"/>
      <c r="L10" s="47"/>
      <c r="M10" s="47"/>
      <c r="N10" s="47"/>
      <c r="O10" s="47"/>
      <c r="P10" s="47"/>
      <c r="Q10" s="47"/>
      <c r="R10" s="47">
        <f>データ!O6</f>
        <v>90.88</v>
      </c>
      <c r="S10" s="47"/>
      <c r="T10" s="47"/>
      <c r="U10" s="47"/>
      <c r="V10" s="47"/>
      <c r="W10" s="47"/>
      <c r="X10" s="47"/>
      <c r="Y10" s="47"/>
      <c r="Z10" s="78">
        <f>データ!P6</f>
        <v>2918</v>
      </c>
      <c r="AA10" s="78"/>
      <c r="AB10" s="78"/>
      <c r="AC10" s="78"/>
      <c r="AD10" s="78"/>
      <c r="AE10" s="78"/>
      <c r="AF10" s="78"/>
      <c r="AG10" s="78"/>
      <c r="AH10" s="2"/>
      <c r="AI10" s="78">
        <f>データ!T6</f>
        <v>18246</v>
      </c>
      <c r="AJ10" s="78"/>
      <c r="AK10" s="78"/>
      <c r="AL10" s="78"/>
      <c r="AM10" s="78"/>
      <c r="AN10" s="78"/>
      <c r="AO10" s="78"/>
      <c r="AP10" s="78"/>
      <c r="AQ10" s="47">
        <f>データ!U6</f>
        <v>25.64</v>
      </c>
      <c r="AR10" s="47"/>
      <c r="AS10" s="47"/>
      <c r="AT10" s="47"/>
      <c r="AU10" s="47"/>
      <c r="AV10" s="47"/>
      <c r="AW10" s="47"/>
      <c r="AX10" s="47"/>
      <c r="AY10" s="47">
        <f>データ!V6</f>
        <v>711.62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453820</v>
      </c>
      <c r="D6" s="31">
        <f t="shared" si="3"/>
        <v>46</v>
      </c>
      <c r="E6" s="31">
        <f t="shared" si="3"/>
        <v>1</v>
      </c>
      <c r="F6" s="31">
        <f t="shared" si="3"/>
        <v>0</v>
      </c>
      <c r="G6" s="31">
        <f t="shared" si="3"/>
        <v>1</v>
      </c>
      <c r="H6" s="31" t="str">
        <f t="shared" si="3"/>
        <v>宮崎県　国富町</v>
      </c>
      <c r="I6" s="31" t="str">
        <f t="shared" si="3"/>
        <v>法適用</v>
      </c>
      <c r="J6" s="31" t="str">
        <f t="shared" si="3"/>
        <v>水道事業</v>
      </c>
      <c r="K6" s="31" t="str">
        <f t="shared" si="3"/>
        <v>末端給水事業</v>
      </c>
      <c r="L6" s="31" t="str">
        <f t="shared" si="3"/>
        <v>A6</v>
      </c>
      <c r="M6" s="32" t="str">
        <f t="shared" si="3"/>
        <v>-</v>
      </c>
      <c r="N6" s="32">
        <f t="shared" si="3"/>
        <v>22.09</v>
      </c>
      <c r="O6" s="32">
        <f t="shared" si="3"/>
        <v>90.88</v>
      </c>
      <c r="P6" s="32">
        <f t="shared" si="3"/>
        <v>2918</v>
      </c>
      <c r="Q6" s="32">
        <f t="shared" si="3"/>
        <v>20204</v>
      </c>
      <c r="R6" s="32">
        <f t="shared" si="3"/>
        <v>130.63</v>
      </c>
      <c r="S6" s="32">
        <f t="shared" si="3"/>
        <v>154.66999999999999</v>
      </c>
      <c r="T6" s="32">
        <f t="shared" si="3"/>
        <v>18246</v>
      </c>
      <c r="U6" s="32">
        <f t="shared" si="3"/>
        <v>25.64</v>
      </c>
      <c r="V6" s="32">
        <f t="shared" si="3"/>
        <v>711.62</v>
      </c>
      <c r="W6" s="33">
        <f>IF(W7="",NA(),W7)</f>
        <v>94.3</v>
      </c>
      <c r="X6" s="33">
        <f t="shared" ref="X6:AF6" si="4">IF(X7="",NA(),X7)</f>
        <v>97.74</v>
      </c>
      <c r="Y6" s="33">
        <f t="shared" si="4"/>
        <v>89.45</v>
      </c>
      <c r="Z6" s="33">
        <f t="shared" si="4"/>
        <v>97.31</v>
      </c>
      <c r="AA6" s="33">
        <f t="shared" si="4"/>
        <v>103.94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3">
        <f t="shared" si="5"/>
        <v>3.38</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867.83</v>
      </c>
      <c r="AT6" s="33">
        <f t="shared" ref="AT6:BB6" si="6">IF(AT7="",NA(),AT7)</f>
        <v>594.88</v>
      </c>
      <c r="AU6" s="33">
        <f t="shared" si="6"/>
        <v>702.54</v>
      </c>
      <c r="AV6" s="33">
        <f t="shared" si="6"/>
        <v>83.38</v>
      </c>
      <c r="AW6" s="33">
        <f t="shared" si="6"/>
        <v>65.59</v>
      </c>
      <c r="AX6" s="33">
        <f t="shared" si="6"/>
        <v>995.5</v>
      </c>
      <c r="AY6" s="33">
        <f t="shared" si="6"/>
        <v>915.5</v>
      </c>
      <c r="AZ6" s="33">
        <f t="shared" si="6"/>
        <v>963.24</v>
      </c>
      <c r="BA6" s="33">
        <f t="shared" si="6"/>
        <v>381.53</v>
      </c>
      <c r="BB6" s="33">
        <f t="shared" si="6"/>
        <v>391.54</v>
      </c>
      <c r="BC6" s="32" t="str">
        <f>IF(BC7="","",IF(BC7="-","【-】","【"&amp;SUBSTITUTE(TEXT(BC7,"#,##0.00"),"-","△")&amp;"】"))</f>
        <v>【262.74】</v>
      </c>
      <c r="BD6" s="33">
        <f>IF(BD7="",NA(),BD7)</f>
        <v>1118.3399999999999</v>
      </c>
      <c r="BE6" s="33">
        <f t="shared" ref="BE6:BM6" si="7">IF(BE7="",NA(),BE7)</f>
        <v>1077.71</v>
      </c>
      <c r="BF6" s="33">
        <f t="shared" si="7"/>
        <v>1032.31</v>
      </c>
      <c r="BG6" s="33">
        <f t="shared" si="7"/>
        <v>1020.4</v>
      </c>
      <c r="BH6" s="33">
        <f t="shared" si="7"/>
        <v>975.58</v>
      </c>
      <c r="BI6" s="33">
        <f t="shared" si="7"/>
        <v>414.59</v>
      </c>
      <c r="BJ6" s="33">
        <f t="shared" si="7"/>
        <v>404.78</v>
      </c>
      <c r="BK6" s="33">
        <f t="shared" si="7"/>
        <v>400.38</v>
      </c>
      <c r="BL6" s="33">
        <f t="shared" si="7"/>
        <v>393.27</v>
      </c>
      <c r="BM6" s="33">
        <f t="shared" si="7"/>
        <v>386.97</v>
      </c>
      <c r="BN6" s="32" t="str">
        <f>IF(BN7="","",IF(BN7="-","【-】","【"&amp;SUBSTITUTE(TEXT(BN7,"#,##0.00"),"-","△")&amp;"】"))</f>
        <v>【276.38】</v>
      </c>
      <c r="BO6" s="33">
        <f>IF(BO7="",NA(),BO7)</f>
        <v>92.26</v>
      </c>
      <c r="BP6" s="33">
        <f t="shared" ref="BP6:BX6" si="8">IF(BP7="",NA(),BP7)</f>
        <v>95.26</v>
      </c>
      <c r="BQ6" s="33">
        <f t="shared" si="8"/>
        <v>87.06</v>
      </c>
      <c r="BR6" s="33">
        <f t="shared" si="8"/>
        <v>94.38</v>
      </c>
      <c r="BS6" s="33">
        <f t="shared" si="8"/>
        <v>99.64</v>
      </c>
      <c r="BT6" s="33">
        <f t="shared" si="8"/>
        <v>97.71</v>
      </c>
      <c r="BU6" s="33">
        <f t="shared" si="8"/>
        <v>98.07</v>
      </c>
      <c r="BV6" s="33">
        <f t="shared" si="8"/>
        <v>96.56</v>
      </c>
      <c r="BW6" s="33">
        <f t="shared" si="8"/>
        <v>100.47</v>
      </c>
      <c r="BX6" s="33">
        <f t="shared" si="8"/>
        <v>101.72</v>
      </c>
      <c r="BY6" s="32" t="str">
        <f>IF(BY7="","",IF(BY7="-","【-】","【"&amp;SUBSTITUTE(TEXT(BY7,"#,##0.00"),"-","△")&amp;"】"))</f>
        <v>【104.99】</v>
      </c>
      <c r="BZ6" s="33">
        <f>IF(BZ7="",NA(),BZ7)</f>
        <v>156.52000000000001</v>
      </c>
      <c r="CA6" s="33">
        <f t="shared" ref="CA6:CI6" si="9">IF(CA7="",NA(),CA7)</f>
        <v>154.72</v>
      </c>
      <c r="CB6" s="33">
        <f t="shared" si="9"/>
        <v>169.25</v>
      </c>
      <c r="CC6" s="33">
        <f t="shared" si="9"/>
        <v>156.26</v>
      </c>
      <c r="CD6" s="33">
        <f t="shared" si="9"/>
        <v>148.15</v>
      </c>
      <c r="CE6" s="33">
        <f t="shared" si="9"/>
        <v>173.56</v>
      </c>
      <c r="CF6" s="33">
        <f t="shared" si="9"/>
        <v>172.26</v>
      </c>
      <c r="CG6" s="33">
        <f t="shared" si="9"/>
        <v>177.14</v>
      </c>
      <c r="CH6" s="33">
        <f t="shared" si="9"/>
        <v>169.82</v>
      </c>
      <c r="CI6" s="33">
        <f t="shared" si="9"/>
        <v>168.2</v>
      </c>
      <c r="CJ6" s="32" t="str">
        <f>IF(CJ7="","",IF(CJ7="-","【-】","【"&amp;SUBSTITUTE(TEXT(CJ7,"#,##0.00"),"-","△")&amp;"】"))</f>
        <v>【163.72】</v>
      </c>
      <c r="CK6" s="33">
        <f>IF(CK7="",NA(),CK7)</f>
        <v>63.45</v>
      </c>
      <c r="CL6" s="33">
        <f t="shared" ref="CL6:CT6" si="10">IF(CL7="",NA(),CL7)</f>
        <v>62.56</v>
      </c>
      <c r="CM6" s="33">
        <f t="shared" si="10"/>
        <v>65.680000000000007</v>
      </c>
      <c r="CN6" s="33">
        <f t="shared" si="10"/>
        <v>68.709999999999994</v>
      </c>
      <c r="CO6" s="33">
        <f t="shared" si="10"/>
        <v>72.760000000000005</v>
      </c>
      <c r="CP6" s="33">
        <f t="shared" si="10"/>
        <v>55.84</v>
      </c>
      <c r="CQ6" s="33">
        <f t="shared" si="10"/>
        <v>55.68</v>
      </c>
      <c r="CR6" s="33">
        <f t="shared" si="10"/>
        <v>55.64</v>
      </c>
      <c r="CS6" s="33">
        <f t="shared" si="10"/>
        <v>55.13</v>
      </c>
      <c r="CT6" s="33">
        <f t="shared" si="10"/>
        <v>54.77</v>
      </c>
      <c r="CU6" s="32" t="str">
        <f>IF(CU7="","",IF(CU7="-","【-】","【"&amp;SUBSTITUTE(TEXT(CU7,"#,##0.00"),"-","△")&amp;"】"))</f>
        <v>【59.76】</v>
      </c>
      <c r="CV6" s="33">
        <f>IF(CV7="",NA(),CV7)</f>
        <v>79.12</v>
      </c>
      <c r="CW6" s="33">
        <f t="shared" ref="CW6:DE6" si="11">IF(CW7="",NA(),CW7)</f>
        <v>78.89</v>
      </c>
      <c r="CX6" s="33">
        <f t="shared" si="11"/>
        <v>76.36</v>
      </c>
      <c r="CY6" s="33">
        <f t="shared" si="11"/>
        <v>70.84</v>
      </c>
      <c r="CZ6" s="33">
        <f t="shared" si="11"/>
        <v>66.98</v>
      </c>
      <c r="DA6" s="33">
        <f t="shared" si="11"/>
        <v>83.11</v>
      </c>
      <c r="DB6" s="33">
        <f t="shared" si="11"/>
        <v>83.18</v>
      </c>
      <c r="DC6" s="33">
        <f t="shared" si="11"/>
        <v>83.09</v>
      </c>
      <c r="DD6" s="33">
        <f t="shared" si="11"/>
        <v>83</v>
      </c>
      <c r="DE6" s="33">
        <f t="shared" si="11"/>
        <v>82.89</v>
      </c>
      <c r="DF6" s="32" t="str">
        <f>IF(DF7="","",IF(DF7="-","【-】","【"&amp;SUBSTITUTE(TEXT(DF7,"#,##0.00"),"-","△")&amp;"】"))</f>
        <v>【89.95】</v>
      </c>
      <c r="DG6" s="33">
        <f>IF(DG7="",NA(),DG7)</f>
        <v>25.14</v>
      </c>
      <c r="DH6" s="33">
        <f t="shared" ref="DH6:DP6" si="12">IF(DH7="",NA(),DH7)</f>
        <v>27.08</v>
      </c>
      <c r="DI6" s="33">
        <f t="shared" si="12"/>
        <v>28.9</v>
      </c>
      <c r="DJ6" s="33">
        <f t="shared" si="12"/>
        <v>37.22</v>
      </c>
      <c r="DK6" s="33">
        <f t="shared" si="12"/>
        <v>39.18</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7.82</v>
      </c>
      <c r="DS6" s="33">
        <f t="shared" ref="DS6:EA6" si="13">IF(DS7="",NA(),DS7)</f>
        <v>7.87</v>
      </c>
      <c r="DT6" s="33">
        <f t="shared" si="13"/>
        <v>8.36</v>
      </c>
      <c r="DU6" s="33">
        <f t="shared" si="13"/>
        <v>8.65</v>
      </c>
      <c r="DV6" s="32">
        <f t="shared" si="13"/>
        <v>8.6300000000000008</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0.92</v>
      </c>
      <c r="ED6" s="33">
        <f t="shared" ref="ED6:EL6" si="14">IF(ED7="",NA(),ED7)</f>
        <v>0.96</v>
      </c>
      <c r="EE6" s="33">
        <f t="shared" si="14"/>
        <v>0.04</v>
      </c>
      <c r="EF6" s="33">
        <f t="shared" si="14"/>
        <v>0.1</v>
      </c>
      <c r="EG6" s="32">
        <f t="shared" si="14"/>
        <v>7.0000000000000007E-2</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453820</v>
      </c>
      <c r="D7" s="35">
        <v>46</v>
      </c>
      <c r="E7" s="35">
        <v>1</v>
      </c>
      <c r="F7" s="35">
        <v>0</v>
      </c>
      <c r="G7" s="35">
        <v>1</v>
      </c>
      <c r="H7" s="35" t="s">
        <v>93</v>
      </c>
      <c r="I7" s="35" t="s">
        <v>94</v>
      </c>
      <c r="J7" s="35" t="s">
        <v>95</v>
      </c>
      <c r="K7" s="35" t="s">
        <v>96</v>
      </c>
      <c r="L7" s="35" t="s">
        <v>97</v>
      </c>
      <c r="M7" s="36" t="s">
        <v>98</v>
      </c>
      <c r="N7" s="36">
        <v>22.09</v>
      </c>
      <c r="O7" s="36">
        <v>90.88</v>
      </c>
      <c r="P7" s="36">
        <v>2918</v>
      </c>
      <c r="Q7" s="36">
        <v>20204</v>
      </c>
      <c r="R7" s="36">
        <v>130.63</v>
      </c>
      <c r="S7" s="36">
        <v>154.66999999999999</v>
      </c>
      <c r="T7" s="36">
        <v>18246</v>
      </c>
      <c r="U7" s="36">
        <v>25.64</v>
      </c>
      <c r="V7" s="36">
        <v>711.62</v>
      </c>
      <c r="W7" s="36">
        <v>94.3</v>
      </c>
      <c r="X7" s="36">
        <v>97.74</v>
      </c>
      <c r="Y7" s="36">
        <v>89.45</v>
      </c>
      <c r="Z7" s="36">
        <v>97.31</v>
      </c>
      <c r="AA7" s="36">
        <v>103.94</v>
      </c>
      <c r="AB7" s="36">
        <v>107.37</v>
      </c>
      <c r="AC7" s="36">
        <v>107.57</v>
      </c>
      <c r="AD7" s="36">
        <v>106.55</v>
      </c>
      <c r="AE7" s="36">
        <v>110.01</v>
      </c>
      <c r="AF7" s="36">
        <v>111.21</v>
      </c>
      <c r="AG7" s="36">
        <v>113.56</v>
      </c>
      <c r="AH7" s="36">
        <v>0</v>
      </c>
      <c r="AI7" s="36">
        <v>0</v>
      </c>
      <c r="AJ7" s="36">
        <v>0</v>
      </c>
      <c r="AK7" s="36">
        <v>3.38</v>
      </c>
      <c r="AL7" s="36">
        <v>0</v>
      </c>
      <c r="AM7" s="36">
        <v>8.5</v>
      </c>
      <c r="AN7" s="36">
        <v>9.34</v>
      </c>
      <c r="AO7" s="36">
        <v>9.56</v>
      </c>
      <c r="AP7" s="36">
        <v>2.8</v>
      </c>
      <c r="AQ7" s="36">
        <v>1.93</v>
      </c>
      <c r="AR7" s="36">
        <v>0.87</v>
      </c>
      <c r="AS7" s="36">
        <v>867.83</v>
      </c>
      <c r="AT7" s="36">
        <v>594.88</v>
      </c>
      <c r="AU7" s="36">
        <v>702.54</v>
      </c>
      <c r="AV7" s="36">
        <v>83.38</v>
      </c>
      <c r="AW7" s="36">
        <v>65.59</v>
      </c>
      <c r="AX7" s="36">
        <v>995.5</v>
      </c>
      <c r="AY7" s="36">
        <v>915.5</v>
      </c>
      <c r="AZ7" s="36">
        <v>963.24</v>
      </c>
      <c r="BA7" s="36">
        <v>381.53</v>
      </c>
      <c r="BB7" s="36">
        <v>391.54</v>
      </c>
      <c r="BC7" s="36">
        <v>262.74</v>
      </c>
      <c r="BD7" s="36">
        <v>1118.3399999999999</v>
      </c>
      <c r="BE7" s="36">
        <v>1077.71</v>
      </c>
      <c r="BF7" s="36">
        <v>1032.31</v>
      </c>
      <c r="BG7" s="36">
        <v>1020.4</v>
      </c>
      <c r="BH7" s="36">
        <v>975.58</v>
      </c>
      <c r="BI7" s="36">
        <v>414.59</v>
      </c>
      <c r="BJ7" s="36">
        <v>404.78</v>
      </c>
      <c r="BK7" s="36">
        <v>400.38</v>
      </c>
      <c r="BL7" s="36">
        <v>393.27</v>
      </c>
      <c r="BM7" s="36">
        <v>386.97</v>
      </c>
      <c r="BN7" s="36">
        <v>276.38</v>
      </c>
      <c r="BO7" s="36">
        <v>92.26</v>
      </c>
      <c r="BP7" s="36">
        <v>95.26</v>
      </c>
      <c r="BQ7" s="36">
        <v>87.06</v>
      </c>
      <c r="BR7" s="36">
        <v>94.38</v>
      </c>
      <c r="BS7" s="36">
        <v>99.64</v>
      </c>
      <c r="BT7" s="36">
        <v>97.71</v>
      </c>
      <c r="BU7" s="36">
        <v>98.07</v>
      </c>
      <c r="BV7" s="36">
        <v>96.56</v>
      </c>
      <c r="BW7" s="36">
        <v>100.47</v>
      </c>
      <c r="BX7" s="36">
        <v>101.72</v>
      </c>
      <c r="BY7" s="36">
        <v>104.99</v>
      </c>
      <c r="BZ7" s="36">
        <v>156.52000000000001</v>
      </c>
      <c r="CA7" s="36">
        <v>154.72</v>
      </c>
      <c r="CB7" s="36">
        <v>169.25</v>
      </c>
      <c r="CC7" s="36">
        <v>156.26</v>
      </c>
      <c r="CD7" s="36">
        <v>148.15</v>
      </c>
      <c r="CE7" s="36">
        <v>173.56</v>
      </c>
      <c r="CF7" s="36">
        <v>172.26</v>
      </c>
      <c r="CG7" s="36">
        <v>177.14</v>
      </c>
      <c r="CH7" s="36">
        <v>169.82</v>
      </c>
      <c r="CI7" s="36">
        <v>168.2</v>
      </c>
      <c r="CJ7" s="36">
        <v>163.72</v>
      </c>
      <c r="CK7" s="36">
        <v>63.45</v>
      </c>
      <c r="CL7" s="36">
        <v>62.56</v>
      </c>
      <c r="CM7" s="36">
        <v>65.680000000000007</v>
      </c>
      <c r="CN7" s="36">
        <v>68.709999999999994</v>
      </c>
      <c r="CO7" s="36">
        <v>72.760000000000005</v>
      </c>
      <c r="CP7" s="36">
        <v>55.84</v>
      </c>
      <c r="CQ7" s="36">
        <v>55.68</v>
      </c>
      <c r="CR7" s="36">
        <v>55.64</v>
      </c>
      <c r="CS7" s="36">
        <v>55.13</v>
      </c>
      <c r="CT7" s="36">
        <v>54.77</v>
      </c>
      <c r="CU7" s="36">
        <v>59.76</v>
      </c>
      <c r="CV7" s="36">
        <v>79.12</v>
      </c>
      <c r="CW7" s="36">
        <v>78.89</v>
      </c>
      <c r="CX7" s="36">
        <v>76.36</v>
      </c>
      <c r="CY7" s="36">
        <v>70.84</v>
      </c>
      <c r="CZ7" s="36">
        <v>66.98</v>
      </c>
      <c r="DA7" s="36">
        <v>83.11</v>
      </c>
      <c r="DB7" s="36">
        <v>83.18</v>
      </c>
      <c r="DC7" s="36">
        <v>83.09</v>
      </c>
      <c r="DD7" s="36">
        <v>83</v>
      </c>
      <c r="DE7" s="36">
        <v>82.89</v>
      </c>
      <c r="DF7" s="36">
        <v>89.95</v>
      </c>
      <c r="DG7" s="36">
        <v>25.14</v>
      </c>
      <c r="DH7" s="36">
        <v>27.08</v>
      </c>
      <c r="DI7" s="36">
        <v>28.9</v>
      </c>
      <c r="DJ7" s="36">
        <v>37.22</v>
      </c>
      <c r="DK7" s="36">
        <v>39.18</v>
      </c>
      <c r="DL7" s="36">
        <v>37.090000000000003</v>
      </c>
      <c r="DM7" s="36">
        <v>38.07</v>
      </c>
      <c r="DN7" s="36">
        <v>39.06</v>
      </c>
      <c r="DO7" s="36">
        <v>46.66</v>
      </c>
      <c r="DP7" s="36">
        <v>47.46</v>
      </c>
      <c r="DQ7" s="36">
        <v>47.18</v>
      </c>
      <c r="DR7" s="36">
        <v>7.82</v>
      </c>
      <c r="DS7" s="36">
        <v>7.87</v>
      </c>
      <c r="DT7" s="36">
        <v>8.36</v>
      </c>
      <c r="DU7" s="36">
        <v>8.65</v>
      </c>
      <c r="DV7" s="36">
        <v>8.6300000000000008</v>
      </c>
      <c r="DW7" s="36">
        <v>6.63</v>
      </c>
      <c r="DX7" s="36">
        <v>7.73</v>
      </c>
      <c r="DY7" s="36">
        <v>8.8699999999999992</v>
      </c>
      <c r="DZ7" s="36">
        <v>9.85</v>
      </c>
      <c r="EA7" s="36">
        <v>9.7100000000000009</v>
      </c>
      <c r="EB7" s="36">
        <v>13.18</v>
      </c>
      <c r="EC7" s="36">
        <v>0.92</v>
      </c>
      <c r="ED7" s="36">
        <v>0.96</v>
      </c>
      <c r="EE7" s="36">
        <v>0.04</v>
      </c>
      <c r="EF7" s="36">
        <v>0.1</v>
      </c>
      <c r="EG7" s="36">
        <v>7.0000000000000007E-2</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2017-02-17T02:09:22Z</cp:lastPrinted>
  <dcterms:created xsi:type="dcterms:W3CDTF">2017-02-01T08:51:05Z</dcterms:created>
  <dcterms:modified xsi:type="dcterms:W3CDTF">2017-02-21T23:48:29Z</dcterms:modified>
  <cp:category/>
</cp:coreProperties>
</file>