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AI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<sst xmlns="http://schemas.openxmlformats.org/spreadsheetml/2006/main" count="217" uniqueCount="107">
  <si>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</si>
  <si>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</si>
  <si>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</si>
  <si>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</si>
  <si>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</si>
  <si>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</si>
  <si>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</si>
  <si>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</si>
  <si>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</si>
  <si>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</si>
  <si>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</si>
  <si>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</si>
  <si>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</si>
  <si>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</si>
  <si>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</si>
  <si>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</si>
  <si>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</si>
  <si>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</si>
  <si>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</si>
  <si>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</si>
  <si>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</si>
  <si>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</si>
  <si>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</si>
  <si>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</si>
  <si>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</si>
  <si>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</si>
  <si>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</si>
  <si>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</si>
  <si>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</si>
  <si>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</si>
  <si>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</si>
  <si>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</si>
  <si>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</si>
  <si>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</si>
  <si>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</si>
  <si>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</si>
  <si>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</si>
  <si>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</si>
  <si>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</si>
  <si>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</si>
  <si>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</si>
  <si>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</si>
  <si>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</si>
  <si>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</si>
  <si>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</si>
  <si>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</si>
  <si>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</si>
  <si>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</si>
  <si>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</si>
  <si>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</si>
  <si>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</si>
  <si>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</si>
  <si>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</si>
  <si>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</si>
  <si>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</si>
  <si>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</si>
  <si>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</si>
  <si>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</si>
  <si>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</si>
  <si>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</si>
  <si>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</si>
  <si>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</si>
  <si>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</si>
  <si>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</si>
  <si>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</si>
  <si>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</si>
  <si>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</si>
  <si>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</si>
  <si>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</si>
  <si>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</si>
  <si>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</si>
  <si>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</si>
  <si>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</si>
  <si>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</si>
  <si>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</si>
  <si>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</si>
  <si>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</si>
  <si>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</si>
  <si>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</si>
  <si>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</si>
  <si>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</si>
  <si>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</si>
  <si>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</si>
  <si>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</si>
  <si>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</si>
  <si>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</si>
  <si>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</si>
  <si>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</si>
  <si>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</si>
  <si>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</si>
  <si>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</si>
  <si>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</si>
  <si>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</si>
  <si>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都農町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</si>
  <si>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</si>
  <si>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</si>
  <si>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</si>
  <si>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</si>
  <si>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</si>
  <si>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</si>
  <si>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</si>
  <si>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</si>
  <si>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</si>
  <si>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</si>
  <si>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
　全国及び類似団体平均値と比較して高い状況にあり老朽化が進んでいることが原因であります。配水管等の計画的な更新が必要です。
②管路経年化率
　平成27年度時点では、40年を経過する管路はありませんが、今後は管路の老朽化も進むため、当該値が上昇すること想定されるため計画的な管路更新をしていく必要があります。
③管路更新率
　全国及び類似団体平均値を上回っている状況です。現在、更新の必要性の高い管路を優先的すると共に道路改良工事に併せて管路の更新を行っています。
</t>
    <phoneticPr fontId="4"/>
  </si>
  <si>
    <t xml:space="preserve">①収益的収支率
　100％を超えている状況でほぼ推移しており、健全な水準であります。
②累積欠損金比率
　平成26年度は、法改正による引当金の影響から増加となりましたが平成27年度は減少となっております。今後も経営の健全性を高めていくため、引き続き事業費用の削減に取り組み経営改善に努めていく必要があります。
③流動比率
　平成27年度は、全国及び類似団体平均値を上回っており短期債務に対する支払い能力は確保されていると思われます。
④企業債残高対給水収益比率
　既往債の返済が進み全国及び類似団体平均値より低い状況でありますが、今後簡易水道との統合に伴う返済を引き継ぐことになるため、長期的な資金計画が必要となります。
⑤料金回収率、
　全国及び類似団体平均値を上回っており、経営に必要な経費を料金で賄えています。
⑥給水原価
　全国及び類似団体平均値より低い状況であります。今後施設の老朽化に伴う更新に備えるとともに費用の効率性にも配慮した健全経営を保持していく必要があります。
⑦施設利用率
　全国及び類似団体平均値と比較して高い状況にあります。今後も本比率に留意し利用率向上に努めます。
⑧有収率
　老朽管の割合が高く、漏水等が発生していることが原因と考えられるため、定期的な漏水調査等を実施しムダの無い経営に努めていく必要があります。
</t>
    <rPh sb="67" eb="69">
      <t>ヒキアテ</t>
    </rPh>
    <rPh sb="69" eb="70">
      <t>キン</t>
    </rPh>
    <rPh sb="232" eb="234">
      <t>キオウ</t>
    </rPh>
    <rPh sb="234" eb="235">
      <t>サイ</t>
    </rPh>
    <rPh sb="239" eb="240">
      <t>スス</t>
    </rPh>
    <rPh sb="278" eb="280">
      <t>ヘンサイ</t>
    </rPh>
    <rPh sb="476" eb="478">
      <t>コンゴ</t>
    </rPh>
    <rPh sb="479" eb="480">
      <t>ホン</t>
    </rPh>
    <rPh sb="480" eb="482">
      <t>ヒリツ</t>
    </rPh>
    <rPh sb="483" eb="485">
      <t>リュウイ</t>
    </rPh>
    <rPh sb="486" eb="489">
      <t>リヨウリツ</t>
    </rPh>
    <rPh sb="489" eb="491">
      <t>コウジョウ</t>
    </rPh>
    <rPh sb="492" eb="493">
      <t>ツト</t>
    </rPh>
    <rPh sb="530" eb="531">
      <t>カンガ</t>
    </rPh>
    <phoneticPr fontId="4"/>
  </si>
  <si>
    <t>経常収支比率は、現在100％を超えていますが、給水人口が減少傾向にあり、今後老朽化による施設更新を進めていく上で、更なる事業費用の削減、料金改定等による財源確保が課題とされます。併せて適切な漏水調査等を実施し、施設の効率性を高め、健全な経営管理を行っていく必要があります。</t>
    <rPh sb="15" eb="16">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</si>
</sst>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c:v>
                </c:pt>
                <c:pt idx="1">
                  <c:v>0.82</c:v>
                </c:pt>
                <c:pt idx="2">
                  <c:v>1.34</c:v>
                </c:pt>
                <c:pt idx="3">
                  <c:v>1.1499999999999999</c:v>
                </c:pt>
                <c:pt idx="4">
                  <c:v>1.83</c:v>
                </c:pt>
              </c:numCache>
            </c:numRef>
          </c:val>
          <c:extLst>
            <c:ext xmlns:c16="http://schemas.microsoft.com/office/drawing/2014/chart" uri="{C3380CC4-5D6E-409C-BE32-E72D297353CC}">
              <c16:uniqueId val="{00000000-FD86-487C-BC3E-8707B8F45FFC}"/>
            </c:ext>
          </c:extLst>
        </c:ser>
        <c:dLbls>
          <c:showLegendKey val="0"/>
          <c:showVal val="0"/>
          <c:showCatName val="0"/>
          <c:showSerName val="0"/>
          <c:showPercent val="0"/>
          <c:showBubbleSize val="0"/>
        </c:dLbls>
        <c:gapWidth val="150"/>
        <c:axId val="28983296"/>
        <c:axId val="289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FD86-487C-BC3E-8707B8F45FFC}"/>
            </c:ext>
          </c:extLst>
        </c:ser>
        <c:dLbls>
          <c:showLegendKey val="0"/>
          <c:showVal val="0"/>
          <c:showCatName val="0"/>
          <c:showSerName val="0"/>
          <c:showPercent val="0"/>
          <c:showBubbleSize val="0"/>
        </c:dLbls>
        <c:marker val="1"/>
        <c:smooth val="0"/>
        <c:axId val="28983296"/>
        <c:axId val="28985600"/>
      </c:lineChart>
      <c:dateAx>
        <c:axId val="28983296"/>
        <c:scaling>
          <c:orientation val="minMax"/>
        </c:scaling>
        <c:delete val="1"/>
        <c:axPos val="b"/>
        <c:numFmt formatCode="ge" sourceLinked="1"/>
        <c:majorTickMark val="none"/>
        <c:minorTickMark val="none"/>
        <c:tickLblPos val="none"/>
        <c:crossAx val="28985600"/>
        <c:crosses val="autoZero"/>
        <c:auto val="1"/>
        <c:lblOffset val="100"/>
        <c:baseTimeUnit val="years"/>
      </c:dateAx>
      <c:valAx>
        <c:axId val="289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66.3</c:v>
                </c:pt>
                <c:pt idx="1">
                  <c:v>67.040000000000006</c:v>
                </c:pt>
                <c:pt idx="2">
                  <c:v>82.7</c:v>
                </c:pt>
                <c:pt idx="3">
                  <c:v>78.78</c:v>
                </c:pt>
                <c:pt idx="4">
                  <c:v>89.51</c:v>
                </c:pt>
              </c:numCache>
            </c:numRef>
          </c:val>
          <c:extLst>
            <c:ext xmlns:c16="http://schemas.microsoft.com/office/drawing/2014/chart" uri="{C3380CC4-5D6E-409C-BE32-E72D297353CC}">
              <c16:uniqueId val="{00000000-D130-4A16-A6E3-A0832115982B}"/>
            </c:ext>
          </c:extLst>
        </c:ser>
        <c:dLbls>
          <c:showLegendKey val="0"/>
          <c:showVal val="0"/>
          <c:showCatName val="0"/>
          <c:showSerName val="0"/>
          <c:showPercent val="0"/>
          <c:showBubbleSize val="0"/>
        </c:dLbls>
        <c:gapWidth val="150"/>
        <c:axId val="37293440"/>
        <c:axId val="372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D130-4A16-A6E3-A0832115982B}"/>
            </c:ext>
          </c:extLst>
        </c:ser>
        <c:dLbls>
          <c:showLegendKey val="0"/>
          <c:showVal val="0"/>
          <c:showCatName val="0"/>
          <c:showSerName val="0"/>
          <c:showPercent val="0"/>
          <c:showBubbleSize val="0"/>
        </c:dLbls>
        <c:marker val="1"/>
        <c:smooth val="0"/>
        <c:axId val="37293440"/>
        <c:axId val="37295616"/>
      </c:lineChart>
      <c:dateAx>
        <c:axId val="37293440"/>
        <c:scaling>
          <c:orientation val="minMax"/>
        </c:scaling>
        <c:delete val="1"/>
        <c:axPos val="b"/>
        <c:numFmt formatCode="ge" sourceLinked="1"/>
        <c:majorTickMark val="none"/>
        <c:minorTickMark val="none"/>
        <c:tickLblPos val="none"/>
        <c:crossAx val="37295616"/>
        <c:crosses val="autoZero"/>
        <c:auto val="1"/>
        <c:lblOffset val="100"/>
        <c:baseTimeUnit val="years"/>
      </c:dateAx>
      <c:valAx>
        <c:axId val="372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85.14</c:v>
                </c:pt>
                <c:pt idx="1">
                  <c:v>84.86</c:v>
                </c:pt>
                <c:pt idx="2">
                  <c:v>67.739999999999995</c:v>
                </c:pt>
                <c:pt idx="3">
                  <c:v>69.47</c:v>
                </c:pt>
                <c:pt idx="4">
                  <c:v>65.22</c:v>
                </c:pt>
              </c:numCache>
            </c:numRef>
          </c:val>
          <c:extLst>
            <c:ext xmlns:c16="http://schemas.microsoft.com/office/drawing/2014/chart" uri="{C3380CC4-5D6E-409C-BE32-E72D297353CC}">
              <c16:uniqueId val="{00000000-2CF0-4588-8904-AEDA78638F72}"/>
            </c:ext>
          </c:extLst>
        </c:ser>
        <c:dLbls>
          <c:showLegendKey val="0"/>
          <c:showVal val="0"/>
          <c:showCatName val="0"/>
          <c:showSerName val="0"/>
          <c:showPercent val="0"/>
          <c:showBubbleSize val="0"/>
        </c:dLbls>
        <c:gapWidth val="150"/>
        <c:axId val="37305344"/>
        <c:axId val="373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2CF0-4588-8904-AEDA78638F72}"/>
            </c:ext>
          </c:extLst>
        </c:ser>
        <c:dLbls>
          <c:showLegendKey val="0"/>
          <c:showVal val="0"/>
          <c:showCatName val="0"/>
          <c:showSerName val="0"/>
          <c:showPercent val="0"/>
          <c:showBubbleSize val="0"/>
        </c:dLbls>
        <c:marker val="1"/>
        <c:smooth val="0"/>
        <c:axId val="37305344"/>
        <c:axId val="37348480"/>
      </c:lineChart>
      <c:dateAx>
        <c:axId val="37305344"/>
        <c:scaling>
          <c:orientation val="minMax"/>
        </c:scaling>
        <c:delete val="1"/>
        <c:axPos val="b"/>
        <c:numFmt formatCode="ge" sourceLinked="1"/>
        <c:majorTickMark val="none"/>
        <c:minorTickMark val="none"/>
        <c:tickLblPos val="none"/>
        <c:crossAx val="37348480"/>
        <c:crosses val="autoZero"/>
        <c:auto val="1"/>
        <c:lblOffset val="100"/>
        <c:baseTimeUnit val="years"/>
      </c:dateAx>
      <c:valAx>
        <c:axId val="373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109.14</c:v>
                </c:pt>
                <c:pt idx="1">
                  <c:v>139.61000000000001</c:v>
                </c:pt>
                <c:pt idx="2">
                  <c:v>107.4</c:v>
                </c:pt>
                <c:pt idx="3">
                  <c:v>111.78</c:v>
                </c:pt>
                <c:pt idx="4">
                  <c:v>117.62</c:v>
                </c:pt>
              </c:numCache>
            </c:numRef>
          </c:val>
          <c:extLst>
            <c:ext xmlns:c16="http://schemas.microsoft.com/office/drawing/2014/chart" uri="{C3380CC4-5D6E-409C-BE32-E72D297353CC}">
              <c16:uniqueId val="{00000000-8A59-4FD6-B01B-8A6AE25B572B}"/>
            </c:ext>
          </c:extLst>
        </c:ser>
        <c:dLbls>
          <c:showLegendKey val="0"/>
          <c:showVal val="0"/>
          <c:showCatName val="0"/>
          <c:showSerName val="0"/>
          <c:showPercent val="0"/>
          <c:showBubbleSize val="0"/>
        </c:dLbls>
        <c:gapWidth val="150"/>
        <c:axId val="38033664"/>
        <c:axId val="385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8A59-4FD6-B01B-8A6AE25B572B}"/>
            </c:ext>
          </c:extLst>
        </c:ser>
        <c:dLbls>
          <c:showLegendKey val="0"/>
          <c:showVal val="0"/>
          <c:showCatName val="0"/>
          <c:showSerName val="0"/>
          <c:showPercent val="0"/>
          <c:showBubbleSize val="0"/>
        </c:dLbls>
        <c:marker val="1"/>
        <c:smooth val="0"/>
        <c:axId val="38033664"/>
        <c:axId val="38528512"/>
      </c:lineChart>
      <c:dateAx>
        <c:axId val="38033664"/>
        <c:scaling>
          <c:orientation val="minMax"/>
        </c:scaling>
        <c:delete val="1"/>
        <c:axPos val="b"/>
        <c:numFmt formatCode="ge" sourceLinked="1"/>
        <c:majorTickMark val="none"/>
        <c:minorTickMark val="none"/>
        <c:tickLblPos val="none"/>
        <c:crossAx val="38528512"/>
        <c:crosses val="autoZero"/>
        <c:auto val="1"/>
        <c:lblOffset val="100"/>
        <c:baseTimeUnit val="years"/>
      </c:dateAx>
      <c:valAx>
        <c:axId val="3852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67.489999999999995</c:v>
                </c:pt>
                <c:pt idx="1">
                  <c:v>66.790000000000006</c:v>
                </c:pt>
                <c:pt idx="2">
                  <c:v>67.81</c:v>
                </c:pt>
                <c:pt idx="3">
                  <c:v>66.91</c:v>
                </c:pt>
                <c:pt idx="4">
                  <c:v>68.37</c:v>
                </c:pt>
              </c:numCache>
            </c:numRef>
          </c:val>
          <c:extLst>
            <c:ext xmlns:c16="http://schemas.microsoft.com/office/drawing/2014/chart" uri="{C3380CC4-5D6E-409C-BE32-E72D297353CC}">
              <c16:uniqueId val="{00000000-4CD3-4602-82F3-06E1E0ED792E}"/>
            </c:ext>
          </c:extLst>
        </c:ser>
        <c:dLbls>
          <c:showLegendKey val="0"/>
          <c:showVal val="0"/>
          <c:showCatName val="0"/>
          <c:showSerName val="0"/>
          <c:showPercent val="0"/>
          <c:showBubbleSize val="0"/>
        </c:dLbls>
        <c:gapWidth val="150"/>
        <c:axId val="93698304"/>
        <c:axId val="947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4CD3-4602-82F3-06E1E0ED792E}"/>
            </c:ext>
          </c:extLst>
        </c:ser>
        <c:dLbls>
          <c:showLegendKey val="0"/>
          <c:showVal val="0"/>
          <c:showCatName val="0"/>
          <c:showSerName val="0"/>
          <c:showPercent val="0"/>
          <c:showBubbleSize val="0"/>
        </c:dLbls>
        <c:marker val="1"/>
        <c:smooth val="0"/>
        <c:axId val="93698304"/>
        <c:axId val="94786688"/>
      </c:lineChart>
      <c:dateAx>
        <c:axId val="93698304"/>
        <c:scaling>
          <c:orientation val="minMax"/>
        </c:scaling>
        <c:delete val="1"/>
        <c:axPos val="b"/>
        <c:numFmt formatCode="ge" sourceLinked="1"/>
        <c:majorTickMark val="none"/>
        <c:minorTickMark val="none"/>
        <c:tickLblPos val="none"/>
        <c:crossAx val="94786688"/>
        <c:crosses val="autoZero"/>
        <c:auto val="1"/>
        <c:lblOffset val="100"/>
        <c:baseTimeUnit val="years"/>
      </c:dateAx>
      <c:valAx>
        <c:axId val="947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AF-4F31-A759-E517522F69A7}"/>
            </c:ext>
          </c:extLst>
        </c:ser>
        <c:dLbls>
          <c:showLegendKey val="0"/>
          <c:showVal val="0"/>
          <c:showCatName val="0"/>
          <c:showSerName val="0"/>
          <c:showPercent val="0"/>
          <c:showBubbleSize val="0"/>
        </c:dLbls>
        <c:gapWidth val="150"/>
        <c:axId val="169072128"/>
        <c:axId val="1826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5BAF-4F31-A759-E517522F69A7}"/>
            </c:ext>
          </c:extLst>
        </c:ser>
        <c:dLbls>
          <c:showLegendKey val="0"/>
          <c:showVal val="0"/>
          <c:showCatName val="0"/>
          <c:showSerName val="0"/>
          <c:showPercent val="0"/>
          <c:showBubbleSize val="0"/>
        </c:dLbls>
        <c:marker val="1"/>
        <c:smooth val="0"/>
        <c:axId val="169072128"/>
        <c:axId val="182644736"/>
      </c:lineChart>
      <c:dateAx>
        <c:axId val="169072128"/>
        <c:scaling>
          <c:orientation val="minMax"/>
        </c:scaling>
        <c:delete val="1"/>
        <c:axPos val="b"/>
        <c:numFmt formatCode="ge" sourceLinked="1"/>
        <c:majorTickMark val="none"/>
        <c:minorTickMark val="none"/>
        <c:tickLblPos val="none"/>
        <c:crossAx val="182644736"/>
        <c:crosses val="autoZero"/>
        <c:auto val="1"/>
        <c:lblOffset val="100"/>
        <c:baseTimeUnit val="years"/>
      </c:dateAx>
      <c:valAx>
        <c:axId val="1826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82.16</c:v>
                </c:pt>
                <c:pt idx="1">
                  <c:v>48.99</c:v>
                </c:pt>
                <c:pt idx="2">
                  <c:v>43.34</c:v>
                </c:pt>
                <c:pt idx="3">
                  <c:v>71.430000000000007</c:v>
                </c:pt>
                <c:pt idx="4">
                  <c:v>52.04</c:v>
                </c:pt>
              </c:numCache>
            </c:numRef>
          </c:val>
          <c:extLst>
            <c:ext xmlns:c16="http://schemas.microsoft.com/office/drawing/2014/chart" uri="{C3380CC4-5D6E-409C-BE32-E72D297353CC}">
              <c16:uniqueId val="{00000000-F274-4F95-9A95-499F43A8CC54}"/>
            </c:ext>
          </c:extLst>
        </c:ser>
        <c:dLbls>
          <c:showLegendKey val="0"/>
          <c:showVal val="0"/>
          <c:showCatName val="0"/>
          <c:showSerName val="0"/>
          <c:showPercent val="0"/>
          <c:showBubbleSize val="0"/>
        </c:dLbls>
        <c:gapWidth val="150"/>
        <c:axId val="202696960"/>
        <c:axId val="318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F274-4F95-9A95-499F43A8CC54}"/>
            </c:ext>
          </c:extLst>
        </c:ser>
        <c:dLbls>
          <c:showLegendKey val="0"/>
          <c:showVal val="0"/>
          <c:showCatName val="0"/>
          <c:showSerName val="0"/>
          <c:showPercent val="0"/>
          <c:showBubbleSize val="0"/>
        </c:dLbls>
        <c:marker val="1"/>
        <c:smooth val="0"/>
        <c:axId val="202696960"/>
        <c:axId val="31830016"/>
      </c:lineChart>
      <c:dateAx>
        <c:axId val="202696960"/>
        <c:scaling>
          <c:orientation val="minMax"/>
        </c:scaling>
        <c:delete val="1"/>
        <c:axPos val="b"/>
        <c:numFmt formatCode="ge" sourceLinked="1"/>
        <c:majorTickMark val="none"/>
        <c:minorTickMark val="none"/>
        <c:tickLblPos val="none"/>
        <c:crossAx val="31830016"/>
        <c:crosses val="autoZero"/>
        <c:auto val="1"/>
        <c:lblOffset val="100"/>
        <c:baseTimeUnit val="years"/>
      </c:dateAx>
      <c:valAx>
        <c:axId val="3183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6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511.29</c:v>
                </c:pt>
                <c:pt idx="1">
                  <c:v>284.32</c:v>
                </c:pt>
                <c:pt idx="2">
                  <c:v>558.03</c:v>
                </c:pt>
                <c:pt idx="3">
                  <c:v>303.7</c:v>
                </c:pt>
                <c:pt idx="4">
                  <c:v>693.58</c:v>
                </c:pt>
              </c:numCache>
            </c:numRef>
          </c:val>
          <c:extLst>
            <c:ext xmlns:c16="http://schemas.microsoft.com/office/drawing/2014/chart" uri="{C3380CC4-5D6E-409C-BE32-E72D297353CC}">
              <c16:uniqueId val="{00000000-F8C4-46AB-A9C4-0D1AB4EA9982}"/>
            </c:ext>
          </c:extLst>
        </c:ser>
        <c:dLbls>
          <c:showLegendKey val="0"/>
          <c:showVal val="0"/>
          <c:showCatName val="0"/>
          <c:showSerName val="0"/>
          <c:showPercent val="0"/>
          <c:showBubbleSize val="0"/>
        </c:dLbls>
        <c:gapWidth val="150"/>
        <c:axId val="31843840"/>
        <c:axId val="31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F8C4-46AB-A9C4-0D1AB4EA9982}"/>
            </c:ext>
          </c:extLst>
        </c:ser>
        <c:dLbls>
          <c:showLegendKey val="0"/>
          <c:showVal val="0"/>
          <c:showCatName val="0"/>
          <c:showSerName val="0"/>
          <c:showPercent val="0"/>
          <c:showBubbleSize val="0"/>
        </c:dLbls>
        <c:marker val="1"/>
        <c:smooth val="0"/>
        <c:axId val="31843840"/>
        <c:axId val="31845760"/>
      </c:lineChart>
      <c:dateAx>
        <c:axId val="31843840"/>
        <c:scaling>
          <c:orientation val="minMax"/>
        </c:scaling>
        <c:delete val="1"/>
        <c:axPos val="b"/>
        <c:numFmt formatCode="ge" sourceLinked="1"/>
        <c:majorTickMark val="none"/>
        <c:minorTickMark val="none"/>
        <c:tickLblPos val="none"/>
        <c:crossAx val="31845760"/>
        <c:crosses val="autoZero"/>
        <c:auto val="1"/>
        <c:lblOffset val="100"/>
        <c:baseTimeUnit val="years"/>
      </c:dateAx>
      <c:valAx>
        <c:axId val="3184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37.299999999999997</c:v>
                </c:pt>
                <c:pt idx="1">
                  <c:v>26.94</c:v>
                </c:pt>
                <c:pt idx="2">
                  <c:v>16.28</c:v>
                </c:pt>
                <c:pt idx="3">
                  <c:v>60.38</c:v>
                </c:pt>
                <c:pt idx="4">
                  <c:v>49.21</c:v>
                </c:pt>
              </c:numCache>
            </c:numRef>
          </c:val>
          <c:extLst>
            <c:ext xmlns:c16="http://schemas.microsoft.com/office/drawing/2014/chart" uri="{C3380CC4-5D6E-409C-BE32-E72D297353CC}">
              <c16:uniqueId val="{00000000-7B95-4305-88C4-7BF6AB6312D5}"/>
            </c:ext>
          </c:extLst>
        </c:ser>
        <c:dLbls>
          <c:showLegendKey val="0"/>
          <c:showVal val="0"/>
          <c:showCatName val="0"/>
          <c:showSerName val="0"/>
          <c:showPercent val="0"/>
          <c:showBubbleSize val="0"/>
        </c:dLbls>
        <c:gapWidth val="150"/>
        <c:axId val="37229696"/>
        <c:axId val="372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7B95-4305-88C4-7BF6AB6312D5}"/>
            </c:ext>
          </c:extLst>
        </c:ser>
        <c:dLbls>
          <c:showLegendKey val="0"/>
          <c:showVal val="0"/>
          <c:showCatName val="0"/>
          <c:showSerName val="0"/>
          <c:showPercent val="0"/>
          <c:showBubbleSize val="0"/>
        </c:dLbls>
        <c:marker val="1"/>
        <c:smooth val="0"/>
        <c:axId val="37229696"/>
        <c:axId val="37231616"/>
      </c:lineChart>
      <c:dateAx>
        <c:axId val="37229696"/>
        <c:scaling>
          <c:orientation val="minMax"/>
        </c:scaling>
        <c:delete val="1"/>
        <c:axPos val="b"/>
        <c:numFmt formatCode="ge" sourceLinked="1"/>
        <c:majorTickMark val="none"/>
        <c:minorTickMark val="none"/>
        <c:tickLblPos val="none"/>
        <c:crossAx val="37231616"/>
        <c:crosses val="autoZero"/>
        <c:auto val="1"/>
        <c:lblOffset val="100"/>
        <c:baseTimeUnit val="years"/>
      </c:dateAx>
      <c:valAx>
        <c:axId val="3723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117.03</c:v>
                </c:pt>
                <c:pt idx="1">
                  <c:v>121.08</c:v>
                </c:pt>
                <c:pt idx="2">
                  <c:v>101.19</c:v>
                </c:pt>
                <c:pt idx="3">
                  <c:v>106.15</c:v>
                </c:pt>
                <c:pt idx="4">
                  <c:v>112.51</c:v>
                </c:pt>
              </c:numCache>
            </c:numRef>
          </c:val>
          <c:extLst>
            <c:ext xmlns:c16="http://schemas.microsoft.com/office/drawing/2014/chart" uri="{C3380CC4-5D6E-409C-BE32-E72D297353CC}">
              <c16:uniqueId val="{00000000-C435-4AE7-89AD-480C3FD9C8FA}"/>
            </c:ext>
          </c:extLst>
        </c:ser>
        <c:dLbls>
          <c:showLegendKey val="0"/>
          <c:showVal val="0"/>
          <c:showCatName val="0"/>
          <c:showSerName val="0"/>
          <c:showPercent val="0"/>
          <c:showBubbleSize val="0"/>
        </c:dLbls>
        <c:gapWidth val="150"/>
        <c:axId val="37253504"/>
        <c:axId val="372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C435-4AE7-89AD-480C3FD9C8FA}"/>
            </c:ext>
          </c:extLst>
        </c:ser>
        <c:dLbls>
          <c:showLegendKey val="0"/>
          <c:showVal val="0"/>
          <c:showCatName val="0"/>
          <c:showSerName val="0"/>
          <c:showPercent val="0"/>
          <c:showBubbleSize val="0"/>
        </c:dLbls>
        <c:marker val="1"/>
        <c:smooth val="0"/>
        <c:axId val="37253504"/>
        <c:axId val="37255424"/>
      </c:lineChart>
      <c:dateAx>
        <c:axId val="37253504"/>
        <c:scaling>
          <c:orientation val="minMax"/>
        </c:scaling>
        <c:delete val="1"/>
        <c:axPos val="b"/>
        <c:numFmt formatCode="ge" sourceLinked="1"/>
        <c:majorTickMark val="none"/>
        <c:minorTickMark val="none"/>
        <c:tickLblPos val="none"/>
        <c:crossAx val="37255424"/>
        <c:crosses val="autoZero"/>
        <c:auto val="1"/>
        <c:lblOffset val="100"/>
        <c:baseTimeUnit val="years"/>
      </c:dateAx>
      <c:valAx>
        <c:axId val="372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144.77000000000001</c:v>
                </c:pt>
                <c:pt idx="1">
                  <c:v>138.41999999999999</c:v>
                </c:pt>
                <c:pt idx="2">
                  <c:v>168.01</c:v>
                </c:pt>
                <c:pt idx="3">
                  <c:v>161.27000000000001</c:v>
                </c:pt>
                <c:pt idx="4">
                  <c:v>142.80000000000001</c:v>
                </c:pt>
              </c:numCache>
            </c:numRef>
          </c:val>
          <c:extLst>
            <c:ext xmlns:c16="http://schemas.microsoft.com/office/drawing/2014/chart" uri="{C3380CC4-5D6E-409C-BE32-E72D297353CC}">
              <c16:uniqueId val="{00000000-84F2-4D33-A26F-0C6B664DEFBE}"/>
            </c:ext>
          </c:extLst>
        </c:ser>
        <c:dLbls>
          <c:showLegendKey val="0"/>
          <c:showVal val="0"/>
          <c:showCatName val="0"/>
          <c:showSerName val="0"/>
          <c:showPercent val="0"/>
          <c:showBubbleSize val="0"/>
        </c:dLbls>
        <c:gapWidth val="150"/>
        <c:axId val="37277696"/>
        <c:axId val="372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84F2-4D33-A26F-0C6B664DEFBE}"/>
            </c:ext>
          </c:extLst>
        </c:ser>
        <c:dLbls>
          <c:showLegendKey val="0"/>
          <c:showVal val="0"/>
          <c:showCatName val="0"/>
          <c:showSerName val="0"/>
          <c:showPercent val="0"/>
          <c:showBubbleSize val="0"/>
        </c:dLbls>
        <c:marker val="1"/>
        <c:smooth val="0"/>
        <c:axId val="37277696"/>
        <c:axId val="37279616"/>
      </c:lineChart>
      <c:dateAx>
        <c:axId val="37277696"/>
        <c:scaling>
          <c:orientation val="minMax"/>
        </c:scaling>
        <c:delete val="1"/>
        <c:axPos val="b"/>
        <c:numFmt formatCode="ge" sourceLinked="1"/>
        <c:majorTickMark val="none"/>
        <c:minorTickMark val="none"/>
        <c:tickLblPos val="none"/>
        <c:crossAx val="37279616"/>
        <c:crosses val="autoZero"/>
        <c:auto val="1"/>
        <c:lblOffset val="100"/>
        <c:baseTimeUnit val="years"/>
      </c:dateAx>
      <c:valAx>
        <c:axId val="372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都農町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10867</v>
      </c>
      <c r="AJ8" s="56"/>
      <c r="AK8" s="56"/>
      <c r="AL8" s="56"/>
      <c r="AM8" s="56"/>
      <c r="AN8" s="56"/>
      <c r="AO8" s="56"/>
      <c r="AP8" s="57"/>
      <c r="AQ8" s="47">
        <f>データ!R6</f>
        <v>102.11</v>
      </c>
      <c r="AR8" s="47"/>
      <c r="AS8" s="47"/>
      <c r="AT8" s="47"/>
      <c r="AU8" s="47"/>
      <c r="AV8" s="47"/>
      <c r="AW8" s="47"/>
      <c r="AX8" s="47"/>
      <c r="AY8" s="47">
        <f>データ!S6</f>
        <v>106.42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87.73</v>
      </c>
      <c r="K10" s="47"/>
      <c r="L10" s="47"/>
      <c r="M10" s="47"/>
      <c r="N10" s="47"/>
      <c r="O10" s="47"/>
      <c r="P10" s="47"/>
      <c r="Q10" s="47"/>
      <c r="R10" s="47">
        <f>データ!O6</f>
        <v>72.37</v>
      </c>
      <c r="S10" s="47"/>
      <c r="T10" s="47"/>
      <c r="U10" s="47"/>
      <c r="V10" s="47"/>
      <c r="W10" s="47"/>
      <c r="X10" s="47"/>
      <c r="Y10" s="47"/>
      <c r="Z10" s="78">
        <f>データ!P6</f>
        <v>3564</v>
      </c>
      <c r="AA10" s="78"/>
      <c r="AB10" s="78"/>
      <c r="AC10" s="78"/>
      <c r="AD10" s="78"/>
      <c r="AE10" s="78"/>
      <c r="AF10" s="78"/>
      <c r="AG10" s="78"/>
      <c r="AH10" s="2"/>
      <c r="AI10" s="78">
        <f>データ!T6</f>
        <v>7836</v>
      </c>
      <c r="AJ10" s="78"/>
      <c r="AK10" s="78"/>
      <c r="AL10" s="78"/>
      <c r="AM10" s="78"/>
      <c r="AN10" s="78"/>
      <c r="AO10" s="78"/>
      <c r="AP10" s="78"/>
      <c r="AQ10" s="47">
        <f>データ!U6</f>
        <v>16.2</v>
      </c>
      <c r="AR10" s="47"/>
      <c r="AS10" s="47"/>
      <c r="AT10" s="47"/>
      <c r="AU10" s="47"/>
      <c r="AV10" s="47"/>
      <c r="AW10" s="47"/>
      <c r="AX10" s="47"/>
      <c r="AY10" s="47">
        <f>データ!V6</f>
        <v>483.7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10.2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454061</v>
      </c>
      <c r="D6" s="31">
        <f t="shared" si="3"/>
        <v>46</v>
      </c>
      <c r="E6" s="31">
        <f t="shared" si="3"/>
        <v>1</v>
      </c>
      <c r="F6" s="31">
        <f t="shared" si="3"/>
        <v>0</v>
      </c>
      <c r="G6" s="31">
        <f t="shared" si="3"/>
        <v>1</v>
      </c>
      <c r="H6" s="31" t="str">
        <f t="shared" si="3"/>
        <v>宮崎県　都農町</v>
      </c>
      <c r="I6" s="31" t="str">
        <f t="shared" si="3"/>
        <v>法適用</v>
      </c>
      <c r="J6" s="31" t="str">
        <f t="shared" si="3"/>
        <v>水道事業</v>
      </c>
      <c r="K6" s="31" t="str">
        <f t="shared" si="3"/>
        <v>末端給水事業</v>
      </c>
      <c r="L6" s="31" t="str">
        <f t="shared" si="3"/>
        <v>A8</v>
      </c>
      <c r="M6" s="32" t="str">
        <f t="shared" si="3"/>
        <v>-</v>
      </c>
      <c r="N6" s="32">
        <f t="shared" si="3"/>
        <v>87.73</v>
      </c>
      <c r="O6" s="32">
        <f t="shared" si="3"/>
        <v>72.37</v>
      </c>
      <c r="P6" s="32">
        <f t="shared" si="3"/>
        <v>3564</v>
      </c>
      <c r="Q6" s="32">
        <f t="shared" si="3"/>
        <v>10867</v>
      </c>
      <c r="R6" s="32">
        <f t="shared" si="3"/>
        <v>102.11</v>
      </c>
      <c r="S6" s="32">
        <f t="shared" si="3"/>
        <v>106.42</v>
      </c>
      <c r="T6" s="32">
        <f t="shared" si="3"/>
        <v>7836</v>
      </c>
      <c r="U6" s="32">
        <f t="shared" si="3"/>
        <v>16.2</v>
      </c>
      <c r="V6" s="32">
        <f t="shared" si="3"/>
        <v>483.7</v>
      </c>
      <c r="W6" s="33">
        <f>IF(W7="",NA(),W7)</f>
        <v>109.14</v>
      </c>
      <c r="X6" s="33">
        <f t="shared" ref="X6:AF6" si="4">IF(X7="",NA(),X7)</f>
        <v>139.61000000000001</v>
      </c>
      <c r="Y6" s="33">
        <f t="shared" si="4"/>
        <v>107.4</v>
      </c>
      <c r="Z6" s="33">
        <f t="shared" si="4"/>
        <v>111.78</v>
      </c>
      <c r="AA6" s="33">
        <f t="shared" si="4"/>
        <v>117.62</v>
      </c>
      <c r="AB6" s="33">
        <f t="shared" si="4"/>
        <v>104.82</v>
      </c>
      <c r="AC6" s="33">
        <f t="shared" si="4"/>
        <v>104.95</v>
      </c>
      <c r="AD6" s="33">
        <f t="shared" si="4"/>
        <v>105.53</v>
      </c>
      <c r="AE6" s="33">
        <f t="shared" si="4"/>
        <v>107.2</v>
      </c>
      <c r="AF6" s="33">
        <f t="shared" si="4"/>
        <v>106.62</v>
      </c>
      <c r="AG6" s="32" t="str">
        <f>IF(AG7="","",IF(AG7="-","【-】","【"&amp;SUBSTITUTE(TEXT(AG7,"#,##0.00"),"-","△")&amp;"】"))</f>
        <v>【113.56】</v>
      </c>
      <c r="AH6" s="33">
        <f>IF(AH7="",NA(),AH7)</f>
        <v>82.16</v>
      </c>
      <c r="AI6" s="33">
        <f t="shared" ref="AI6:AQ6" si="5">IF(AI7="",NA(),AI7)</f>
        <v>48.99</v>
      </c>
      <c r="AJ6" s="33">
        <f t="shared" si="5"/>
        <v>43.34</v>
      </c>
      <c r="AK6" s="33">
        <f t="shared" si="5"/>
        <v>71.430000000000007</v>
      </c>
      <c r="AL6" s="33">
        <f t="shared" si="5"/>
        <v>52.04</v>
      </c>
      <c r="AM6" s="33">
        <f t="shared" si="5"/>
        <v>26.83</v>
      </c>
      <c r="AN6" s="33">
        <f t="shared" si="5"/>
        <v>26.81</v>
      </c>
      <c r="AO6" s="33">
        <f t="shared" si="5"/>
        <v>28.31</v>
      </c>
      <c r="AP6" s="33">
        <f t="shared" si="5"/>
        <v>13.46</v>
      </c>
      <c r="AQ6" s="33">
        <f t="shared" si="5"/>
        <v>12.59</v>
      </c>
      <c r="AR6" s="32" t="str">
        <f>IF(AR7="","",IF(AR7="-","【-】","【"&amp;SUBSTITUTE(TEXT(AR7,"#,##0.00"),"-","△")&amp;"】"))</f>
        <v>【0.87】</v>
      </c>
      <c r="AS6" s="33">
        <f>IF(AS7="",NA(),AS7)</f>
        <v>511.29</v>
      </c>
      <c r="AT6" s="33">
        <f t="shared" ref="AT6:BB6" si="6">IF(AT7="",NA(),AT7)</f>
        <v>284.32</v>
      </c>
      <c r="AU6" s="33">
        <f t="shared" si="6"/>
        <v>558.03</v>
      </c>
      <c r="AV6" s="33">
        <f t="shared" si="6"/>
        <v>303.7</v>
      </c>
      <c r="AW6" s="33">
        <f t="shared" si="6"/>
        <v>693.58</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37.299999999999997</v>
      </c>
      <c r="BE6" s="33">
        <f t="shared" ref="BE6:BM6" si="7">IF(BE7="",NA(),BE7)</f>
        <v>26.94</v>
      </c>
      <c r="BF6" s="33">
        <f t="shared" si="7"/>
        <v>16.28</v>
      </c>
      <c r="BG6" s="33">
        <f t="shared" si="7"/>
        <v>60.38</v>
      </c>
      <c r="BH6" s="33">
        <f t="shared" si="7"/>
        <v>49.21</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117.03</v>
      </c>
      <c r="BP6" s="33">
        <f t="shared" ref="BP6:BX6" si="8">IF(BP7="",NA(),BP7)</f>
        <v>121.08</v>
      </c>
      <c r="BQ6" s="33">
        <f t="shared" si="8"/>
        <v>101.19</v>
      </c>
      <c r="BR6" s="33">
        <f t="shared" si="8"/>
        <v>106.15</v>
      </c>
      <c r="BS6" s="33">
        <f t="shared" si="8"/>
        <v>112.51</v>
      </c>
      <c r="BT6" s="33">
        <f t="shared" si="8"/>
        <v>90.17</v>
      </c>
      <c r="BU6" s="33">
        <f t="shared" si="8"/>
        <v>90.69</v>
      </c>
      <c r="BV6" s="33">
        <f t="shared" si="8"/>
        <v>90.64</v>
      </c>
      <c r="BW6" s="33">
        <f t="shared" si="8"/>
        <v>93.66</v>
      </c>
      <c r="BX6" s="33">
        <f t="shared" si="8"/>
        <v>92.76</v>
      </c>
      <c r="BY6" s="32" t="str">
        <f>IF(BY7="","",IF(BY7="-","【-】","【"&amp;SUBSTITUTE(TEXT(BY7,"#,##0.00"),"-","△")&amp;"】"))</f>
        <v>【104.99】</v>
      </c>
      <c r="BZ6" s="33">
        <f>IF(BZ7="",NA(),BZ7)</f>
        <v>144.77000000000001</v>
      </c>
      <c r="CA6" s="33">
        <f t="shared" ref="CA6:CI6" si="9">IF(CA7="",NA(),CA7)</f>
        <v>138.41999999999999</v>
      </c>
      <c r="CB6" s="33">
        <f t="shared" si="9"/>
        <v>168.01</v>
      </c>
      <c r="CC6" s="33">
        <f t="shared" si="9"/>
        <v>161.27000000000001</v>
      </c>
      <c r="CD6" s="33">
        <f t="shared" si="9"/>
        <v>142.80000000000001</v>
      </c>
      <c r="CE6" s="33">
        <f t="shared" si="9"/>
        <v>210.28</v>
      </c>
      <c r="CF6" s="33">
        <f t="shared" si="9"/>
        <v>211.08</v>
      </c>
      <c r="CG6" s="33">
        <f t="shared" si="9"/>
        <v>213.52</v>
      </c>
      <c r="CH6" s="33">
        <f t="shared" si="9"/>
        <v>208.21</v>
      </c>
      <c r="CI6" s="33">
        <f t="shared" si="9"/>
        <v>208.67</v>
      </c>
      <c r="CJ6" s="32" t="str">
        <f>IF(CJ7="","",IF(CJ7="-","【-】","【"&amp;SUBSTITUTE(TEXT(CJ7,"#,##0.00"),"-","△")&amp;"】"))</f>
        <v>【163.72】</v>
      </c>
      <c r="CK6" s="33">
        <f>IF(CK7="",NA(),CK7)</f>
        <v>66.3</v>
      </c>
      <c r="CL6" s="33">
        <f t="shared" ref="CL6:CT6" si="10">IF(CL7="",NA(),CL7)</f>
        <v>67.040000000000006</v>
      </c>
      <c r="CM6" s="33">
        <f t="shared" si="10"/>
        <v>82.7</v>
      </c>
      <c r="CN6" s="33">
        <f t="shared" si="10"/>
        <v>78.78</v>
      </c>
      <c r="CO6" s="33">
        <f t="shared" si="10"/>
        <v>89.51</v>
      </c>
      <c r="CP6" s="33">
        <f t="shared" si="10"/>
        <v>50.49</v>
      </c>
      <c r="CQ6" s="33">
        <f t="shared" si="10"/>
        <v>49.69</v>
      </c>
      <c r="CR6" s="33">
        <f t="shared" si="10"/>
        <v>49.77</v>
      </c>
      <c r="CS6" s="33">
        <f t="shared" si="10"/>
        <v>49.22</v>
      </c>
      <c r="CT6" s="33">
        <f t="shared" si="10"/>
        <v>49.08</v>
      </c>
      <c r="CU6" s="32" t="str">
        <f>IF(CU7="","",IF(CU7="-","【-】","【"&amp;SUBSTITUTE(TEXT(CU7,"#,##0.00"),"-","△")&amp;"】"))</f>
        <v>【59.76】</v>
      </c>
      <c r="CV6" s="33">
        <f>IF(CV7="",NA(),CV7)</f>
        <v>85.14</v>
      </c>
      <c r="CW6" s="33">
        <f t="shared" ref="CW6:DE6" si="11">IF(CW7="",NA(),CW7)</f>
        <v>84.86</v>
      </c>
      <c r="CX6" s="33">
        <f t="shared" si="11"/>
        <v>67.739999999999995</v>
      </c>
      <c r="CY6" s="33">
        <f t="shared" si="11"/>
        <v>69.47</v>
      </c>
      <c r="CZ6" s="33">
        <f t="shared" si="11"/>
        <v>65.22</v>
      </c>
      <c r="DA6" s="33">
        <f t="shared" si="11"/>
        <v>78.7</v>
      </c>
      <c r="DB6" s="33">
        <f t="shared" si="11"/>
        <v>80.010000000000005</v>
      </c>
      <c r="DC6" s="33">
        <f t="shared" si="11"/>
        <v>79.98</v>
      </c>
      <c r="DD6" s="33">
        <f t="shared" si="11"/>
        <v>79.48</v>
      </c>
      <c r="DE6" s="33">
        <f t="shared" si="11"/>
        <v>79.3</v>
      </c>
      <c r="DF6" s="32" t="str">
        <f>IF(DF7="","",IF(DF7="-","【-】","【"&amp;SUBSTITUTE(TEXT(DF7,"#,##0.00"),"-","△")&amp;"】"))</f>
        <v>【89.95】</v>
      </c>
      <c r="DG6" s="33">
        <f>IF(DG7="",NA(),DG7)</f>
        <v>67.489999999999995</v>
      </c>
      <c r="DH6" s="33">
        <f t="shared" ref="DH6:DP6" si="12">IF(DH7="",NA(),DH7)</f>
        <v>66.790000000000006</v>
      </c>
      <c r="DI6" s="33">
        <f t="shared" si="12"/>
        <v>67.81</v>
      </c>
      <c r="DJ6" s="33">
        <f t="shared" si="12"/>
        <v>66.91</v>
      </c>
      <c r="DK6" s="33">
        <f t="shared" si="12"/>
        <v>68.37</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0.4</v>
      </c>
      <c r="ED6" s="33">
        <f t="shared" ref="ED6:EL6" si="14">IF(ED7="",NA(),ED7)</f>
        <v>0.82</v>
      </c>
      <c r="EE6" s="33">
        <f t="shared" si="14"/>
        <v>1.34</v>
      </c>
      <c r="EF6" s="33">
        <f t="shared" si="14"/>
        <v>1.1499999999999999</v>
      </c>
      <c r="EG6" s="33">
        <f t="shared" si="14"/>
        <v>1.83</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454061</v>
      </c>
      <c r="D7" s="35">
        <v>46</v>
      </c>
      <c r="E7" s="35">
        <v>1</v>
      </c>
      <c r="F7" s="35">
        <v>0</v>
      </c>
      <c r="G7" s="35">
        <v>1</v>
      </c>
      <c r="H7" s="35" t="s">
        <v>93</v>
      </c>
      <c r="I7" s="35" t="s">
        <v>94</v>
      </c>
      <c r="J7" s="35" t="s">
        <v>95</v>
      </c>
      <c r="K7" s="35" t="s">
        <v>96</v>
      </c>
      <c r="L7" s="35" t="s">
        <v>97</v>
      </c>
      <c r="M7" s="36" t="s">
        <v>98</v>
      </c>
      <c r="N7" s="36">
        <v>87.73</v>
      </c>
      <c r="O7" s="36">
        <v>72.37</v>
      </c>
      <c r="P7" s="36">
        <v>3564</v>
      </c>
      <c r="Q7" s="36">
        <v>10867</v>
      </c>
      <c r="R7" s="36">
        <v>102.11</v>
      </c>
      <c r="S7" s="36">
        <v>106.42</v>
      </c>
      <c r="T7" s="36">
        <v>7836</v>
      </c>
      <c r="U7" s="36">
        <v>16.2</v>
      </c>
      <c r="V7" s="36">
        <v>483.7</v>
      </c>
      <c r="W7" s="36">
        <v>109.14</v>
      </c>
      <c r="X7" s="36">
        <v>139.61000000000001</v>
      </c>
      <c r="Y7" s="36">
        <v>107.4</v>
      </c>
      <c r="Z7" s="36">
        <v>111.78</v>
      </c>
      <c r="AA7" s="36">
        <v>117.62</v>
      </c>
      <c r="AB7" s="36">
        <v>104.82</v>
      </c>
      <c r="AC7" s="36">
        <v>104.95</v>
      </c>
      <c r="AD7" s="36">
        <v>105.53</v>
      </c>
      <c r="AE7" s="36">
        <v>107.2</v>
      </c>
      <c r="AF7" s="36">
        <v>106.62</v>
      </c>
      <c r="AG7" s="36">
        <v>113.56</v>
      </c>
      <c r="AH7" s="36">
        <v>82.16</v>
      </c>
      <c r="AI7" s="36">
        <v>48.99</v>
      </c>
      <c r="AJ7" s="36">
        <v>43.34</v>
      </c>
      <c r="AK7" s="36">
        <v>71.430000000000007</v>
      </c>
      <c r="AL7" s="36">
        <v>52.04</v>
      </c>
      <c r="AM7" s="36">
        <v>26.83</v>
      </c>
      <c r="AN7" s="36">
        <v>26.81</v>
      </c>
      <c r="AO7" s="36">
        <v>28.31</v>
      </c>
      <c r="AP7" s="36">
        <v>13.46</v>
      </c>
      <c r="AQ7" s="36">
        <v>12.59</v>
      </c>
      <c r="AR7" s="36">
        <v>0.87</v>
      </c>
      <c r="AS7" s="36">
        <v>511.29</v>
      </c>
      <c r="AT7" s="36">
        <v>284.32</v>
      </c>
      <c r="AU7" s="36">
        <v>558.03</v>
      </c>
      <c r="AV7" s="36">
        <v>303.7</v>
      </c>
      <c r="AW7" s="36">
        <v>693.58</v>
      </c>
      <c r="AX7" s="36">
        <v>1197.1099999999999</v>
      </c>
      <c r="AY7" s="36">
        <v>1002.64</v>
      </c>
      <c r="AZ7" s="36">
        <v>1164.51</v>
      </c>
      <c r="BA7" s="36">
        <v>434.72</v>
      </c>
      <c r="BB7" s="36">
        <v>416.14</v>
      </c>
      <c r="BC7" s="36">
        <v>262.74</v>
      </c>
      <c r="BD7" s="36">
        <v>37.299999999999997</v>
      </c>
      <c r="BE7" s="36">
        <v>26.94</v>
      </c>
      <c r="BF7" s="36">
        <v>16.28</v>
      </c>
      <c r="BG7" s="36">
        <v>60.38</v>
      </c>
      <c r="BH7" s="36">
        <v>49.21</v>
      </c>
      <c r="BI7" s="36">
        <v>532.29999999999995</v>
      </c>
      <c r="BJ7" s="36">
        <v>520.29999999999995</v>
      </c>
      <c r="BK7" s="36">
        <v>498.27</v>
      </c>
      <c r="BL7" s="36">
        <v>495.76</v>
      </c>
      <c r="BM7" s="36">
        <v>487.22</v>
      </c>
      <c r="BN7" s="36">
        <v>276.38</v>
      </c>
      <c r="BO7" s="36">
        <v>117.03</v>
      </c>
      <c r="BP7" s="36">
        <v>121.08</v>
      </c>
      <c r="BQ7" s="36">
        <v>101.19</v>
      </c>
      <c r="BR7" s="36">
        <v>106.15</v>
      </c>
      <c r="BS7" s="36">
        <v>112.51</v>
      </c>
      <c r="BT7" s="36">
        <v>90.17</v>
      </c>
      <c r="BU7" s="36">
        <v>90.69</v>
      </c>
      <c r="BV7" s="36">
        <v>90.64</v>
      </c>
      <c r="BW7" s="36">
        <v>93.66</v>
      </c>
      <c r="BX7" s="36">
        <v>92.76</v>
      </c>
      <c r="BY7" s="36">
        <v>104.99</v>
      </c>
      <c r="BZ7" s="36">
        <v>144.77000000000001</v>
      </c>
      <c r="CA7" s="36">
        <v>138.41999999999999</v>
      </c>
      <c r="CB7" s="36">
        <v>168.01</v>
      </c>
      <c r="CC7" s="36">
        <v>161.27000000000001</v>
      </c>
      <c r="CD7" s="36">
        <v>142.80000000000001</v>
      </c>
      <c r="CE7" s="36">
        <v>210.28</v>
      </c>
      <c r="CF7" s="36">
        <v>211.08</v>
      </c>
      <c r="CG7" s="36">
        <v>213.52</v>
      </c>
      <c r="CH7" s="36">
        <v>208.21</v>
      </c>
      <c r="CI7" s="36">
        <v>208.67</v>
      </c>
      <c r="CJ7" s="36">
        <v>163.72</v>
      </c>
      <c r="CK7" s="36">
        <v>66.3</v>
      </c>
      <c r="CL7" s="36">
        <v>67.040000000000006</v>
      </c>
      <c r="CM7" s="36">
        <v>82.7</v>
      </c>
      <c r="CN7" s="36">
        <v>78.78</v>
      </c>
      <c r="CO7" s="36">
        <v>89.51</v>
      </c>
      <c r="CP7" s="36">
        <v>50.49</v>
      </c>
      <c r="CQ7" s="36">
        <v>49.69</v>
      </c>
      <c r="CR7" s="36">
        <v>49.77</v>
      </c>
      <c r="CS7" s="36">
        <v>49.22</v>
      </c>
      <c r="CT7" s="36">
        <v>49.08</v>
      </c>
      <c r="CU7" s="36">
        <v>59.76</v>
      </c>
      <c r="CV7" s="36">
        <v>85.14</v>
      </c>
      <c r="CW7" s="36">
        <v>84.86</v>
      </c>
      <c r="CX7" s="36">
        <v>67.739999999999995</v>
      </c>
      <c r="CY7" s="36">
        <v>69.47</v>
      </c>
      <c r="CZ7" s="36">
        <v>65.22</v>
      </c>
      <c r="DA7" s="36">
        <v>78.7</v>
      </c>
      <c r="DB7" s="36">
        <v>80.010000000000005</v>
      </c>
      <c r="DC7" s="36">
        <v>79.98</v>
      </c>
      <c r="DD7" s="36">
        <v>79.48</v>
      </c>
      <c r="DE7" s="36">
        <v>79.3</v>
      </c>
      <c r="DF7" s="36">
        <v>89.95</v>
      </c>
      <c r="DG7" s="36">
        <v>67.489999999999995</v>
      </c>
      <c r="DH7" s="36">
        <v>66.790000000000006</v>
      </c>
      <c r="DI7" s="36">
        <v>67.81</v>
      </c>
      <c r="DJ7" s="36">
        <v>66.91</v>
      </c>
      <c r="DK7" s="36">
        <v>68.37</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0.4</v>
      </c>
      <c r="ED7" s="36">
        <v>0.82</v>
      </c>
      <c r="EE7" s="36">
        <v>1.34</v>
      </c>
      <c r="EF7" s="36">
        <v>1.1499999999999999</v>
      </c>
      <c r="EG7" s="36">
        <v>1.83</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2017-02-14T08:44:09Z</cp:lastPrinted>
  <dcterms:created xsi:type="dcterms:W3CDTF">2017-02-01T08:51:09Z</dcterms:created>
  <dcterms:modified xsi:type="dcterms:W3CDTF">2017-02-22T00:29:30Z</dcterms:modified>
</cp:coreProperties>
</file>