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<sst xmlns="http://schemas.openxmlformats.org/spreadsheetml/2006/main" count="218" uniqueCount="108">
  <si>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</si>
  <si>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</si>
  <si>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</si>
  <si>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</si>
  <si>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</si>
  <si>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</si>
  <si>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</si>
  <si>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</si>
  <si>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</si>
  <si>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</si>
  <si>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</si>
  <si>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</si>
  <si>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</si>
  <si>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</si>
  <si>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</si>
  <si>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</si>
  <si>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</si>
  <si>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</si>
  <si>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</si>
  <si>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</si>
  <si>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</si>
  <si>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</si>
  <si>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</si>
  <si>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</si>
  <si>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</si>
  <si>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</si>
  <si>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</si>
  <si>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</si>
  <si>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</si>
  <si>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</si>
  <si>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</si>
  <si>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</si>
  <si>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</si>
  <si>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</si>
  <si>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</si>
  <si>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</si>
  <si>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</si>
  <si>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</si>
  <si>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</si>
  <si>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</si>
  <si>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</si>
  <si>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</si>
  <si>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</si>
  <si>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</si>
  <si>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</si>
  <si>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</si>
  <si>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</si>
  <si>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</si>
  <si>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</si>
  <si>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</si>
  <si>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</si>
  <si>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</si>
  <si>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</si>
  <si>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</si>
  <si>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</si>
  <si>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</si>
  <si>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</si>
  <si>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</si>
  <si>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</si>
  <si>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</si>
  <si>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</si>
  <si>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</si>
  <si>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</si>
  <si>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</si>
  <si>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</si>
  <si>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</si>
  <si>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</si>
  <si>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</si>
  <si>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</si>
  <si>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</si>
  <si>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</si>
  <si>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</si>
  <si>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</si>
  <si>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</si>
  <si>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</si>
  <si>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</si>
  <si>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</si>
  <si>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</si>
  <si>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</si>
  <si>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</si>
  <si>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</si>
  <si>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</si>
  <si>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</si>
  <si>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</si>
  <si>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</si>
  <si>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</si>
  <si>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</si>
  <si>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</si>
  <si>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</si>
  <si>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</si>
  <si>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</si>
  <si>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</si>
  <si>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</si>
  <si>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串間市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</si>
  <si>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</si>
  <si>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</si>
  <si>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</si>
  <si>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</si>
  <si>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</si>
  <si>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</si>
  <si>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</si>
  <si>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</si>
  <si>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</si>
  <si>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</si>
  <si>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</si>
  <si>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については、水道事業と同じ統一料金であることや、人口密度の低さなどから収益性が低いのが特徴であるため、一般会計からの繰入が必要となっています。現実的には、収益的収支比率が100％以上になることは望めないですが、今後も費用抑制に努めながら、経営を行っていく必要があります。　また、施設の老朽化対策を図る必要もありますが、将来の人口推移を見極めながら、適正な規模の施設になるように考えながら投資を行っていく必要があります。</t>
    <phoneticPr fontId="4"/>
  </si>
  <si>
    <t>「管路の更新投資の実施状況」については、H24年度の料金改定により更新財源を確保したこともあり、類似団体と比較して更新は進んでいますが、一部の簡易水道施設では老朽化している施設や管路も残されているため、今後も計画的な更新を行い、老朽化対策を図る必要があります。</t>
    <phoneticPr fontId="4"/>
  </si>
  <si>
    <t>「単年度の収支」については、串間市の簡易水道事業の場合、水道事業と統一した料金を採用していることや、人口密度が低いことなどから収益性が低い状況となっており、必ずしも経営の健全性が図られているとは言えませんが、H27年度は異動に伴う職員給与費の減少や委託料等の費用が減少したため改善しています。また、水道事業と同様、H20年度、H24年度の料金改定した結果が料金回収率（料金水準の適切性）に表れてきています。
「債務残高」については、減少傾向にありましたが、H26年度から行っている簡易水道統合事業により、企業債を発行しているため、今後は企業債残高は増える見込みであり、支払利息の増加も見込まれます。
「費用の効率性」については、類似団体と比較すると、低い数値となっており、H27年度は費用が減少したため、改善した結果となっています。給水原価が低い方が費用をかけずに水を供給することができるため、できる限り費用抑制に努め、給水原価を低く抑える必要があります。「施設の効率性」については、近年の人口減少により簡易水道区域内においても給水人口が減少しているため、類似団体と比較すると低い状況となっています。「供給した配水量の効率性」については、漏水が多かった老朽管を更新したことにより、H27年度の有収率は改善したものです。今後もムダのない経営を行う観点からも有収率の向上は喫緊の課題であるため、漏水箇所の特定を行いながら、効率の良い経営を行っていく必要があります。</t>
    <rPh sb="107" eb="109">
      <t>ネンド</t>
    </rPh>
    <rPh sb="110" eb="112">
      <t>イドウ</t>
    </rPh>
    <rPh sb="113" eb="114">
      <t>トモナ</t>
    </rPh>
    <rPh sb="115" eb="117">
      <t>ショクイン</t>
    </rPh>
    <rPh sb="121" eb="123">
      <t>ゲンショウ</t>
    </rPh>
    <rPh sb="124" eb="127">
      <t>イタクリョウ</t>
    </rPh>
    <rPh sb="127" eb="128">
      <t>トウ</t>
    </rPh>
    <rPh sb="129" eb="131">
      <t>ヒヨウ</t>
    </rPh>
    <rPh sb="132" eb="134">
      <t>ゲンショウ</t>
    </rPh>
    <rPh sb="138" eb="140">
      <t>カイゼン</t>
    </rPh>
    <rPh sb="149" eb="151">
      <t>スイドウ</t>
    </rPh>
    <rPh sb="151" eb="153">
      <t>ジギョウ</t>
    </rPh>
    <rPh sb="154" eb="156">
      <t>ドウヨウ</t>
    </rPh>
    <rPh sb="175" eb="177">
      <t>ケッカ</t>
    </rPh>
    <rPh sb="325" eb="326">
      <t>ヒク</t>
    </rPh>
    <rPh sb="327" eb="329">
      <t>スウチ</t>
    </rPh>
    <rPh sb="339" eb="341">
      <t>ネンド</t>
    </rPh>
    <rPh sb="342" eb="344">
      <t>ヒヨウ</t>
    </rPh>
    <rPh sb="345" eb="347">
      <t>ゲンショウ</t>
    </rPh>
    <rPh sb="352" eb="354">
      <t>カイゼン</t>
    </rPh>
    <rPh sb="356" eb="358">
      <t>ケッカ</t>
    </rPh>
    <rPh sb="410" eb="412">
      <t>キュウスイ</t>
    </rPh>
    <rPh sb="412" eb="414">
      <t>ゲンカ</t>
    </rPh>
    <rPh sb="415" eb="416">
      <t>ヒク</t>
    </rPh>
    <rPh sb="417" eb="418">
      <t>オサ</t>
    </rPh>
    <rPh sb="519" eb="521">
      <t>ロウスイ</t>
    </rPh>
    <rPh sb="522" eb="523">
      <t>オオ</t>
    </rPh>
    <rPh sb="526" eb="528">
      <t>ロウキュウ</t>
    </rPh>
    <rPh sb="528" eb="529">
      <t>カン</t>
    </rPh>
    <rPh sb="530" eb="532">
      <t>コウシン</t>
    </rPh>
    <rPh sb="543" eb="545">
      <t>ネンド</t>
    </rPh>
    <rPh sb="546" eb="548">
      <t>ユウシュウ</t>
    </rPh>
    <rPh sb="548" eb="549">
      <t>リツ</t>
    </rPh>
    <rPh sb="550" eb="552">
      <t>カイゼン</t>
    </rPh>
    <rPh sb="559" eb="56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</si>
</sst>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0.36</c:v>
                </c:pt>
                <c:pt idx="1">
                  <c:v>0.48</c:v>
                </c:pt>
                <c:pt idx="2">
                  <c:v>1.67</c:v>
                </c:pt>
                <c:pt idx="3">
                  <c:v>1.38</c:v>
                </c:pt>
                <c:pt idx="4">
                  <c:v>1.01</c:v>
                </c:pt>
              </c:numCache>
            </c:numRef>
          </c:val>
        </c:ser>
        <c:dLbls>
          <c:showLegendKey val="0"/>
          <c:showVal val="0"/>
          <c:showCatName val="0"/>
          <c:showSerName val="0"/>
          <c:showPercent val="0"/>
          <c:showBubbleSize val="0"/>
        </c:dLbls>
        <c:gapWidth val="150"/>
        <c:axId val="144013952"/>
        <c:axId val="1440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44013952"/>
        <c:axId val="144024320"/>
      </c:lineChart>
      <c:dateAx>
        <c:axId val="144013952"/>
        <c:scaling>
          <c:orientation val="minMax"/>
        </c:scaling>
        <c:delete val="1"/>
        <c:axPos val="b"/>
        <c:numFmt formatCode="ge" sourceLinked="1"/>
        <c:majorTickMark val="none"/>
        <c:minorTickMark val="none"/>
        <c:tickLblPos val="none"/>
        <c:crossAx val="144024320"/>
        <c:crosses val="autoZero"/>
        <c:auto val="1"/>
        <c:lblOffset val="100"/>
        <c:baseTimeUnit val="years"/>
      </c:dateAx>
      <c:valAx>
        <c:axId val="1440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49.74</c:v>
                </c:pt>
                <c:pt idx="1">
                  <c:v>46.93</c:v>
                </c:pt>
                <c:pt idx="2">
                  <c:v>53.27</c:v>
                </c:pt>
                <c:pt idx="3">
                  <c:v>51.29</c:v>
                </c:pt>
                <c:pt idx="4">
                  <c:v>45.86</c:v>
                </c:pt>
              </c:numCache>
            </c:numRef>
          </c:val>
        </c:ser>
        <c:dLbls>
          <c:showLegendKey val="0"/>
          <c:showVal val="0"/>
          <c:showCatName val="0"/>
          <c:showSerName val="0"/>
          <c:showPercent val="0"/>
          <c:showBubbleSize val="0"/>
        </c:dLbls>
        <c:gapWidth val="150"/>
        <c:axId val="147845120"/>
        <c:axId val="1478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47845120"/>
        <c:axId val="147847040"/>
      </c:lineChart>
      <c:dateAx>
        <c:axId val="147845120"/>
        <c:scaling>
          <c:orientation val="minMax"/>
        </c:scaling>
        <c:delete val="1"/>
        <c:axPos val="b"/>
        <c:numFmt formatCode="ge" sourceLinked="1"/>
        <c:majorTickMark val="none"/>
        <c:minorTickMark val="none"/>
        <c:tickLblPos val="none"/>
        <c:crossAx val="147847040"/>
        <c:crosses val="autoZero"/>
        <c:auto val="1"/>
        <c:lblOffset val="100"/>
        <c:baseTimeUnit val="years"/>
      </c:dateAx>
      <c:valAx>
        <c:axId val="1478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77.47</c:v>
                </c:pt>
                <c:pt idx="1">
                  <c:v>75.8</c:v>
                </c:pt>
                <c:pt idx="2">
                  <c:v>72.86</c:v>
                </c:pt>
                <c:pt idx="3">
                  <c:v>72.55</c:v>
                </c:pt>
                <c:pt idx="4">
                  <c:v>79.97</c:v>
                </c:pt>
              </c:numCache>
            </c:numRef>
          </c:val>
        </c:ser>
        <c:dLbls>
          <c:showLegendKey val="0"/>
          <c:showVal val="0"/>
          <c:showCatName val="0"/>
          <c:showSerName val="0"/>
          <c:showPercent val="0"/>
          <c:showBubbleSize val="0"/>
        </c:dLbls>
        <c:gapWidth val="150"/>
        <c:axId val="147930496"/>
        <c:axId val="1479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47930496"/>
        <c:axId val="147944960"/>
      </c:lineChart>
      <c:dateAx>
        <c:axId val="147930496"/>
        <c:scaling>
          <c:orientation val="minMax"/>
        </c:scaling>
        <c:delete val="1"/>
        <c:axPos val="b"/>
        <c:numFmt formatCode="ge" sourceLinked="1"/>
        <c:majorTickMark val="none"/>
        <c:minorTickMark val="none"/>
        <c:tickLblPos val="none"/>
        <c:crossAx val="147944960"/>
        <c:crosses val="autoZero"/>
        <c:auto val="1"/>
        <c:lblOffset val="100"/>
        <c:baseTimeUnit val="years"/>
      </c:dateAx>
      <c:valAx>
        <c:axId val="1479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68.77</c:v>
                </c:pt>
                <c:pt idx="1">
                  <c:v>63.66</c:v>
                </c:pt>
                <c:pt idx="2">
                  <c:v>72.319999999999993</c:v>
                </c:pt>
                <c:pt idx="3">
                  <c:v>71.33</c:v>
                </c:pt>
                <c:pt idx="4">
                  <c:v>82.8</c:v>
                </c:pt>
              </c:numCache>
            </c:numRef>
          </c:val>
        </c:ser>
        <c:dLbls>
          <c:showLegendKey val="0"/>
          <c:showVal val="0"/>
          <c:showCatName val="0"/>
          <c:showSerName val="0"/>
          <c:showPercent val="0"/>
          <c:showBubbleSize val="0"/>
        </c:dLbls>
        <c:gapWidth val="150"/>
        <c:axId val="145107200"/>
        <c:axId val="1451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45107200"/>
        <c:axId val="145117568"/>
      </c:lineChart>
      <c:dateAx>
        <c:axId val="145107200"/>
        <c:scaling>
          <c:orientation val="minMax"/>
        </c:scaling>
        <c:delete val="1"/>
        <c:axPos val="b"/>
        <c:numFmt formatCode="ge" sourceLinked="1"/>
        <c:majorTickMark val="none"/>
        <c:minorTickMark val="none"/>
        <c:tickLblPos val="none"/>
        <c:crossAx val="145117568"/>
        <c:crosses val="autoZero"/>
        <c:auto val="1"/>
        <c:lblOffset val="100"/>
        <c:baseTimeUnit val="years"/>
      </c:dateAx>
      <c:valAx>
        <c:axId val="1451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143680"/>
        <c:axId val="145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143680"/>
        <c:axId val="145145856"/>
      </c:lineChart>
      <c:dateAx>
        <c:axId val="145143680"/>
        <c:scaling>
          <c:orientation val="minMax"/>
        </c:scaling>
        <c:delete val="1"/>
        <c:axPos val="b"/>
        <c:numFmt formatCode="ge" sourceLinked="1"/>
        <c:majorTickMark val="none"/>
        <c:minorTickMark val="none"/>
        <c:tickLblPos val="none"/>
        <c:crossAx val="145145856"/>
        <c:crosses val="autoZero"/>
        <c:auto val="1"/>
        <c:lblOffset val="100"/>
        <c:baseTimeUnit val="years"/>
      </c:dateAx>
      <c:valAx>
        <c:axId val="1451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03168"/>
        <c:axId val="1465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03168"/>
        <c:axId val="146505088"/>
      </c:lineChart>
      <c:dateAx>
        <c:axId val="146503168"/>
        <c:scaling>
          <c:orientation val="minMax"/>
        </c:scaling>
        <c:delete val="1"/>
        <c:axPos val="b"/>
        <c:numFmt formatCode="ge" sourceLinked="1"/>
        <c:majorTickMark val="none"/>
        <c:minorTickMark val="none"/>
        <c:tickLblPos val="none"/>
        <c:crossAx val="146505088"/>
        <c:crosses val="autoZero"/>
        <c:auto val="1"/>
        <c:lblOffset val="100"/>
        <c:baseTimeUnit val="years"/>
      </c:dateAx>
      <c:valAx>
        <c:axId val="1465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56064"/>
        <c:axId val="1476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56064"/>
        <c:axId val="147662336"/>
      </c:lineChart>
      <c:dateAx>
        <c:axId val="147656064"/>
        <c:scaling>
          <c:orientation val="minMax"/>
        </c:scaling>
        <c:delete val="1"/>
        <c:axPos val="b"/>
        <c:numFmt formatCode="ge" sourceLinked="1"/>
        <c:majorTickMark val="none"/>
        <c:minorTickMark val="none"/>
        <c:tickLblPos val="none"/>
        <c:crossAx val="147662336"/>
        <c:crosses val="autoZero"/>
        <c:auto val="1"/>
        <c:lblOffset val="100"/>
        <c:baseTimeUnit val="years"/>
      </c:dateAx>
      <c:valAx>
        <c:axId val="1476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92544"/>
        <c:axId val="1477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92544"/>
        <c:axId val="147715200"/>
      </c:lineChart>
      <c:dateAx>
        <c:axId val="147692544"/>
        <c:scaling>
          <c:orientation val="minMax"/>
        </c:scaling>
        <c:delete val="1"/>
        <c:axPos val="b"/>
        <c:numFmt formatCode="ge" sourceLinked="1"/>
        <c:majorTickMark val="none"/>
        <c:minorTickMark val="none"/>
        <c:tickLblPos val="none"/>
        <c:crossAx val="147715200"/>
        <c:crosses val="autoZero"/>
        <c:auto val="1"/>
        <c:lblOffset val="100"/>
        <c:baseTimeUnit val="years"/>
      </c:dateAx>
      <c:valAx>
        <c:axId val="1477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811.03</c:v>
                </c:pt>
                <c:pt idx="1">
                  <c:v>659.7</c:v>
                </c:pt>
                <c:pt idx="2">
                  <c:v>670.75</c:v>
                </c:pt>
                <c:pt idx="3">
                  <c:v>676.61</c:v>
                </c:pt>
                <c:pt idx="4">
                  <c:v>687.08</c:v>
                </c:pt>
              </c:numCache>
            </c:numRef>
          </c:val>
        </c:ser>
        <c:dLbls>
          <c:showLegendKey val="0"/>
          <c:showVal val="0"/>
          <c:showCatName val="0"/>
          <c:showSerName val="0"/>
          <c:showPercent val="0"/>
          <c:showBubbleSize val="0"/>
        </c:dLbls>
        <c:gapWidth val="150"/>
        <c:axId val="147723008"/>
        <c:axId val="1477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47723008"/>
        <c:axId val="147724928"/>
      </c:lineChart>
      <c:dateAx>
        <c:axId val="147723008"/>
        <c:scaling>
          <c:orientation val="minMax"/>
        </c:scaling>
        <c:delete val="1"/>
        <c:axPos val="b"/>
        <c:numFmt formatCode="ge" sourceLinked="1"/>
        <c:majorTickMark val="none"/>
        <c:minorTickMark val="none"/>
        <c:tickLblPos val="none"/>
        <c:crossAx val="147724928"/>
        <c:crosses val="autoZero"/>
        <c:auto val="1"/>
        <c:lblOffset val="100"/>
        <c:baseTimeUnit val="years"/>
      </c:dateAx>
      <c:valAx>
        <c:axId val="1477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49.38</c:v>
                </c:pt>
                <c:pt idx="1">
                  <c:v>57.16</c:v>
                </c:pt>
                <c:pt idx="2">
                  <c:v>53.91</c:v>
                </c:pt>
                <c:pt idx="3">
                  <c:v>58.04</c:v>
                </c:pt>
                <c:pt idx="4">
                  <c:v>69.06</c:v>
                </c:pt>
              </c:numCache>
            </c:numRef>
          </c:val>
        </c:ser>
        <c:dLbls>
          <c:showLegendKey val="0"/>
          <c:showVal val="0"/>
          <c:showCatName val="0"/>
          <c:showSerName val="0"/>
          <c:showPercent val="0"/>
          <c:showBubbleSize val="0"/>
        </c:dLbls>
        <c:gapWidth val="150"/>
        <c:axId val="147776640"/>
        <c:axId val="1477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47776640"/>
        <c:axId val="147778560"/>
      </c:lineChart>
      <c:dateAx>
        <c:axId val="147776640"/>
        <c:scaling>
          <c:orientation val="minMax"/>
        </c:scaling>
        <c:delete val="1"/>
        <c:axPos val="b"/>
        <c:numFmt formatCode="ge" sourceLinked="1"/>
        <c:majorTickMark val="none"/>
        <c:minorTickMark val="none"/>
        <c:tickLblPos val="none"/>
        <c:crossAx val="147778560"/>
        <c:crosses val="autoZero"/>
        <c:auto val="1"/>
        <c:lblOffset val="100"/>
        <c:baseTimeUnit val="years"/>
      </c:dateAx>
      <c:valAx>
        <c:axId val="1477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363.28</c:v>
                </c:pt>
                <c:pt idx="1">
                  <c:v>378.41</c:v>
                </c:pt>
                <c:pt idx="2">
                  <c:v>404.57</c:v>
                </c:pt>
                <c:pt idx="3">
                  <c:v>389.68</c:v>
                </c:pt>
                <c:pt idx="4">
                  <c:v>329.14</c:v>
                </c:pt>
              </c:numCache>
            </c:numRef>
          </c:val>
        </c:ser>
        <c:dLbls>
          <c:showLegendKey val="0"/>
          <c:showVal val="0"/>
          <c:showCatName val="0"/>
          <c:showSerName val="0"/>
          <c:showPercent val="0"/>
          <c:showBubbleSize val="0"/>
        </c:dLbls>
        <c:gapWidth val="150"/>
        <c:axId val="147808640"/>
        <c:axId val="1478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47808640"/>
        <c:axId val="147810560"/>
      </c:lineChart>
      <c:dateAx>
        <c:axId val="147808640"/>
        <c:scaling>
          <c:orientation val="minMax"/>
        </c:scaling>
        <c:delete val="1"/>
        <c:axPos val="b"/>
        <c:numFmt formatCode="ge" sourceLinked="1"/>
        <c:majorTickMark val="none"/>
        <c:minorTickMark val="none"/>
        <c:tickLblPos val="none"/>
        <c:crossAx val="147810560"/>
        <c:crosses val="autoZero"/>
        <c:auto val="1"/>
        <c:lblOffset val="100"/>
        <c:baseTimeUnit val="years"/>
      </c:dateAx>
      <c:valAx>
        <c:axId val="1478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宮崎県　串間市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19636</v>
      </c>
      <c r="AJ8" s="80"/>
      <c r="AK8" s="80"/>
      <c r="AL8" s="80"/>
      <c r="AM8" s="80"/>
      <c r="AN8" s="80"/>
      <c r="AO8" s="80"/>
      <c r="AP8" s="81"/>
      <c r="AQ8" s="56">
        <f>データ!R6</f>
        <v>295.16000000000003</v>
      </c>
      <c r="AR8" s="56"/>
      <c r="AS8" s="56"/>
      <c r="AT8" s="56"/>
      <c r="AU8" s="56"/>
      <c r="AV8" s="56"/>
      <c r="AW8" s="56"/>
      <c r="AX8" s="56"/>
      <c r="AY8" s="56">
        <f>データ!S6</f>
        <v>66.53</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18.86</v>
      </c>
      <c r="S10" s="56"/>
      <c r="T10" s="56"/>
      <c r="U10" s="56"/>
      <c r="V10" s="56"/>
      <c r="W10" s="56"/>
      <c r="X10" s="56"/>
      <c r="Y10" s="56"/>
      <c r="Z10" s="64">
        <f>データ!P6</f>
        <v>3775</v>
      </c>
      <c r="AA10" s="64"/>
      <c r="AB10" s="64"/>
      <c r="AC10" s="64"/>
      <c r="AD10" s="64"/>
      <c r="AE10" s="64"/>
      <c r="AF10" s="64"/>
      <c r="AG10" s="64"/>
      <c r="AH10" s="2"/>
      <c r="AI10" s="64">
        <f>データ!T6</f>
        <v>3672</v>
      </c>
      <c r="AJ10" s="64"/>
      <c r="AK10" s="64"/>
      <c r="AL10" s="64"/>
      <c r="AM10" s="64"/>
      <c r="AN10" s="64"/>
      <c r="AO10" s="64"/>
      <c r="AP10" s="64"/>
      <c r="AQ10" s="56">
        <f>データ!U6</f>
        <v>18.55</v>
      </c>
      <c r="AR10" s="56"/>
      <c r="AS10" s="56"/>
      <c r="AT10" s="56"/>
      <c r="AU10" s="56"/>
      <c r="AV10" s="56"/>
      <c r="AW10" s="56"/>
      <c r="AX10" s="56"/>
      <c r="AY10" s="56">
        <f>データ!V6</f>
        <v>197.95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107</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452076</v>
      </c>
      <c r="D6" s="31">
        <f t="shared" si="3"/>
        <v>47</v>
      </c>
      <c r="E6" s="31">
        <f t="shared" si="3"/>
        <v>1</v>
      </c>
      <c r="F6" s="31">
        <f t="shared" si="3"/>
        <v>0</v>
      </c>
      <c r="G6" s="31">
        <f t="shared" si="3"/>
        <v>0</v>
      </c>
      <c r="H6" s="31" t="str">
        <f t="shared" si="3"/>
        <v>宮崎県　串間市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18.86</v>
      </c>
      <c r="P6" s="32">
        <f t="shared" si="3"/>
        <v>3775</v>
      </c>
      <c r="Q6" s="32">
        <f t="shared" si="3"/>
        <v>19636</v>
      </c>
      <c r="R6" s="32">
        <f t="shared" si="3"/>
        <v>295.16000000000003</v>
      </c>
      <c r="S6" s="32">
        <f t="shared" si="3"/>
        <v>66.53</v>
      </c>
      <c r="T6" s="32">
        <f t="shared" si="3"/>
        <v>3672</v>
      </c>
      <c r="U6" s="32">
        <f t="shared" si="3"/>
        <v>18.55</v>
      </c>
      <c r="V6" s="32">
        <f t="shared" si="3"/>
        <v>197.95</v>
      </c>
      <c r="W6" s="33">
        <f>IF(W7="",NA(),W7)</f>
        <v>68.77</v>
      </c>
      <c r="X6" s="33">
        <f t="shared" ref="X6:AF6" si="4">IF(X7="",NA(),X7)</f>
        <v>63.66</v>
      </c>
      <c r="Y6" s="33">
        <f t="shared" si="4"/>
        <v>72.319999999999993</v>
      </c>
      <c r="Z6" s="33">
        <f t="shared" si="4"/>
        <v>71.33</v>
      </c>
      <c r="AA6" s="33">
        <f t="shared" si="4"/>
        <v>82.8</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811.03</v>
      </c>
      <c r="BE6" s="33">
        <f t="shared" ref="BE6:BM6" si="7">IF(BE7="",NA(),BE7)</f>
        <v>659.7</v>
      </c>
      <c r="BF6" s="33">
        <f t="shared" si="7"/>
        <v>670.75</v>
      </c>
      <c r="BG6" s="33">
        <f t="shared" si="7"/>
        <v>676.61</v>
      </c>
      <c r="BH6" s="33">
        <f t="shared" si="7"/>
        <v>687.08</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49.38</v>
      </c>
      <c r="BP6" s="33">
        <f t="shared" ref="BP6:BX6" si="8">IF(BP7="",NA(),BP7)</f>
        <v>57.16</v>
      </c>
      <c r="BQ6" s="33">
        <f t="shared" si="8"/>
        <v>53.91</v>
      </c>
      <c r="BR6" s="33">
        <f t="shared" si="8"/>
        <v>58.04</v>
      </c>
      <c r="BS6" s="33">
        <f t="shared" si="8"/>
        <v>69.06</v>
      </c>
      <c r="BT6" s="33">
        <f t="shared" si="8"/>
        <v>56.46</v>
      </c>
      <c r="BU6" s="33">
        <f t="shared" si="8"/>
        <v>19.77</v>
      </c>
      <c r="BV6" s="33">
        <f t="shared" si="8"/>
        <v>34.25</v>
      </c>
      <c r="BW6" s="33">
        <f t="shared" si="8"/>
        <v>46.48</v>
      </c>
      <c r="BX6" s="33">
        <f t="shared" si="8"/>
        <v>40.6</v>
      </c>
      <c r="BY6" s="32" t="str">
        <f>IF(BY7="","",IF(BY7="-","【-】","【"&amp;SUBSTITUTE(TEXT(BY7,"#,##0.00"),"-","△")&amp;"】"))</f>
        <v>【33.35】</v>
      </c>
      <c r="BZ6" s="33">
        <f>IF(BZ7="",NA(),BZ7)</f>
        <v>363.28</v>
      </c>
      <c r="CA6" s="33">
        <f t="shared" ref="CA6:CI6" si="9">IF(CA7="",NA(),CA7)</f>
        <v>378.41</v>
      </c>
      <c r="CB6" s="33">
        <f t="shared" si="9"/>
        <v>404.57</v>
      </c>
      <c r="CC6" s="33">
        <f t="shared" si="9"/>
        <v>389.68</v>
      </c>
      <c r="CD6" s="33">
        <f t="shared" si="9"/>
        <v>329.14</v>
      </c>
      <c r="CE6" s="33">
        <f t="shared" si="9"/>
        <v>306.49</v>
      </c>
      <c r="CF6" s="33">
        <f t="shared" si="9"/>
        <v>878.73</v>
      </c>
      <c r="CG6" s="33">
        <f t="shared" si="9"/>
        <v>501.18</v>
      </c>
      <c r="CH6" s="33">
        <f t="shared" si="9"/>
        <v>376.61</v>
      </c>
      <c r="CI6" s="33">
        <f t="shared" si="9"/>
        <v>440.03</v>
      </c>
      <c r="CJ6" s="32" t="str">
        <f>IF(CJ7="","",IF(CJ7="-","【-】","【"&amp;SUBSTITUTE(TEXT(CJ7,"#,##0.00"),"-","△")&amp;"】"))</f>
        <v>【524.69】</v>
      </c>
      <c r="CK6" s="33">
        <f>IF(CK7="",NA(),CK7)</f>
        <v>49.74</v>
      </c>
      <c r="CL6" s="33">
        <f t="shared" ref="CL6:CT6" si="10">IF(CL7="",NA(),CL7)</f>
        <v>46.93</v>
      </c>
      <c r="CM6" s="33">
        <f t="shared" si="10"/>
        <v>53.27</v>
      </c>
      <c r="CN6" s="33">
        <f t="shared" si="10"/>
        <v>51.29</v>
      </c>
      <c r="CO6" s="33">
        <f t="shared" si="10"/>
        <v>45.86</v>
      </c>
      <c r="CP6" s="33">
        <f t="shared" si="10"/>
        <v>58.25</v>
      </c>
      <c r="CQ6" s="33">
        <f t="shared" si="10"/>
        <v>57.17</v>
      </c>
      <c r="CR6" s="33">
        <f t="shared" si="10"/>
        <v>57.55</v>
      </c>
      <c r="CS6" s="33">
        <f t="shared" si="10"/>
        <v>57.43</v>
      </c>
      <c r="CT6" s="33">
        <f t="shared" si="10"/>
        <v>57.29</v>
      </c>
      <c r="CU6" s="32" t="str">
        <f>IF(CU7="","",IF(CU7="-","【-】","【"&amp;SUBSTITUTE(TEXT(CU7,"#,##0.00"),"-","△")&amp;"】"))</f>
        <v>【57.58】</v>
      </c>
      <c r="CV6" s="33">
        <f>IF(CV7="",NA(),CV7)</f>
        <v>77.47</v>
      </c>
      <c r="CW6" s="33">
        <f t="shared" ref="CW6:DE6" si="11">IF(CW7="",NA(),CW7)</f>
        <v>75.8</v>
      </c>
      <c r="CX6" s="33">
        <f t="shared" si="11"/>
        <v>72.86</v>
      </c>
      <c r="CY6" s="33">
        <f t="shared" si="11"/>
        <v>72.55</v>
      </c>
      <c r="CZ6" s="33">
        <f t="shared" si="11"/>
        <v>79.97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0.36</v>
      </c>
      <c r="ED6" s="33">
        <f t="shared" ref="ED6:EL6" si="14">IF(ED7="",NA(),ED7)</f>
        <v>0.48</v>
      </c>
      <c r="EE6" s="33">
        <f t="shared" si="14"/>
        <v>1.67</v>
      </c>
      <c r="EF6" s="33">
        <f t="shared" si="14"/>
        <v>1.38</v>
      </c>
      <c r="EG6" s="33">
        <f t="shared" si="14"/>
        <v>1.01</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452076</v>
      </c>
      <c r="D7" s="35">
        <v>47</v>
      </c>
      <c r="E7" s="35">
        <v>1</v>
      </c>
      <c r="F7" s="35">
        <v>0</v>
      </c>
      <c r="G7" s="35">
        <v>0</v>
      </c>
      <c r="H7" s="35" t="s">
        <v>93</v>
      </c>
      <c r="I7" s="35" t="s">
        <v>94</v>
      </c>
      <c r="J7" s="35" t="s">
        <v>95</v>
      </c>
      <c r="K7" s="35" t="s">
        <v>96</v>
      </c>
      <c r="L7" s="35" t="s">
        <v>97</v>
      </c>
      <c r="M7" s="36" t="s">
        <v>98</v>
      </c>
      <c r="N7" s="36" t="s">
        <v>99</v>
      </c>
      <c r="O7" s="36">
        <v>18.86</v>
      </c>
      <c r="P7" s="36">
        <v>3775</v>
      </c>
      <c r="Q7" s="36">
        <v>19636</v>
      </c>
      <c r="R7" s="36">
        <v>295.16000000000003</v>
      </c>
      <c r="S7" s="36">
        <v>66.53</v>
      </c>
      <c r="T7" s="36">
        <v>3672</v>
      </c>
      <c r="U7" s="36">
        <v>18.55</v>
      </c>
      <c r="V7" s="36">
        <v>197.95</v>
      </c>
      <c r="W7" s="36">
        <v>68.77</v>
      </c>
      <c r="X7" s="36">
        <v>63.66</v>
      </c>
      <c r="Y7" s="36">
        <v>72.319999999999993</v>
      </c>
      <c r="Z7" s="36">
        <v>71.33</v>
      </c>
      <c r="AA7" s="36">
        <v>82.8</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811.03</v>
      </c>
      <c r="BE7" s="36">
        <v>659.7</v>
      </c>
      <c r="BF7" s="36">
        <v>670.75</v>
      </c>
      <c r="BG7" s="36">
        <v>676.61</v>
      </c>
      <c r="BH7" s="36">
        <v>687.08</v>
      </c>
      <c r="BI7" s="36">
        <v>1124.6400000000001</v>
      </c>
      <c r="BJ7" s="36">
        <v>1108.26</v>
      </c>
      <c r="BK7" s="36">
        <v>1113.76</v>
      </c>
      <c r="BL7" s="36">
        <v>1125.69</v>
      </c>
      <c r="BM7" s="36">
        <v>1134.67</v>
      </c>
      <c r="BN7" s="36">
        <v>1242.9000000000001</v>
      </c>
      <c r="BO7" s="36">
        <v>49.38</v>
      </c>
      <c r="BP7" s="36">
        <v>57.16</v>
      </c>
      <c r="BQ7" s="36">
        <v>53.91</v>
      </c>
      <c r="BR7" s="36">
        <v>58.04</v>
      </c>
      <c r="BS7" s="36">
        <v>69.06</v>
      </c>
      <c r="BT7" s="36">
        <v>56.46</v>
      </c>
      <c r="BU7" s="36">
        <v>19.77</v>
      </c>
      <c r="BV7" s="36">
        <v>34.25</v>
      </c>
      <c r="BW7" s="36">
        <v>46.48</v>
      </c>
      <c r="BX7" s="36">
        <v>40.6</v>
      </c>
      <c r="BY7" s="36">
        <v>33.35</v>
      </c>
      <c r="BZ7" s="36">
        <v>363.28</v>
      </c>
      <c r="CA7" s="36">
        <v>378.41</v>
      </c>
      <c r="CB7" s="36">
        <v>404.57</v>
      </c>
      <c r="CC7" s="36">
        <v>389.68</v>
      </c>
      <c r="CD7" s="36">
        <v>329.14</v>
      </c>
      <c r="CE7" s="36">
        <v>306.49</v>
      </c>
      <c r="CF7" s="36">
        <v>878.73</v>
      </c>
      <c r="CG7" s="36">
        <v>501.18</v>
      </c>
      <c r="CH7" s="36">
        <v>376.61</v>
      </c>
      <c r="CI7" s="36">
        <v>440.03</v>
      </c>
      <c r="CJ7" s="36">
        <v>524.69000000000005</v>
      </c>
      <c r="CK7" s="36">
        <v>49.74</v>
      </c>
      <c r="CL7" s="36">
        <v>46.93</v>
      </c>
      <c r="CM7" s="36">
        <v>53.27</v>
      </c>
      <c r="CN7" s="36">
        <v>51.29</v>
      </c>
      <c r="CO7" s="36">
        <v>45.86</v>
      </c>
      <c r="CP7" s="36">
        <v>58.25</v>
      </c>
      <c r="CQ7" s="36">
        <v>57.17</v>
      </c>
      <c r="CR7" s="36">
        <v>57.55</v>
      </c>
      <c r="CS7" s="36">
        <v>57.43</v>
      </c>
      <c r="CT7" s="36">
        <v>57.29</v>
      </c>
      <c r="CU7" s="36">
        <v>57.58</v>
      </c>
      <c r="CV7" s="36">
        <v>77.47</v>
      </c>
      <c r="CW7" s="36">
        <v>75.8</v>
      </c>
      <c r="CX7" s="36">
        <v>72.86</v>
      </c>
      <c r="CY7" s="36">
        <v>72.55</v>
      </c>
      <c r="CZ7" s="36">
        <v>79.97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0.36</v>
      </c>
      <c r="ED7" s="36">
        <v>0.48</v>
      </c>
      <c r="EE7" s="36">
        <v>1.67</v>
      </c>
      <c r="EF7" s="36">
        <v>1.38</v>
      </c>
      <c r="EG7" s="36">
        <v>1.01</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2017-02-13T05:22:51Z</cp:lastPrinted>
  <dcterms:created xsi:type="dcterms:W3CDTF">2016-12-02T02:23:11Z</dcterms:created>
  <dcterms:modified xsi:type="dcterms:W3CDTF">2017-02-21T03:59:23Z</dcterms:modified>
</cp:coreProperties>
</file>