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705" yWindow="-15" windowWidth="9510" windowHeight="117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<sst xmlns="http://schemas.openxmlformats.org/spreadsheetml/2006/main" count="218" uniqueCount="108">
  <si>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</si>
  <si>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</si>
  <si>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</si>
  <si>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</si>
  <si>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</si>
  <si>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</si>
  <si>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</si>
  <si>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</si>
  <si>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</si>
  <si>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</si>
  <si>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</si>
  <si>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</si>
  <si>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</si>
  <si>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</si>
  <si>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</si>
  <si>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</si>
  <si>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</si>
  <si>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</si>
  <si>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</si>
  <si>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</si>
  <si>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</si>
  <si>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</si>
  <si>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</si>
  <si>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</si>
  <si>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</si>
  <si>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</si>
  <si>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</si>
  <si>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</si>
  <si>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</si>
  <si>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</si>
  <si>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</si>
  <si>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</si>
  <si>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</si>
  <si>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</si>
  <si>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</si>
  <si>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</si>
  <si>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</si>
  <si>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</si>
  <si>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</si>
  <si>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</si>
  <si>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</si>
  <si>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</si>
  <si>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</si>
  <si>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</si>
  <si>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</si>
  <si>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</si>
  <si>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</si>
  <si>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</si>
  <si>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</si>
  <si>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</si>
  <si>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</si>
  <si>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</si>
  <si>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</si>
  <si>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</si>
  <si>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</si>
  <si>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</si>
  <si>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</si>
  <si>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</si>
  <si>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</si>
  <si>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</si>
  <si>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</si>
  <si>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</si>
  <si>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</si>
  <si>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</si>
  <si>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</si>
  <si>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</si>
  <si>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</si>
  <si>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</si>
  <si>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</si>
  <si>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</si>
  <si>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</si>
  <si>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</si>
  <si>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</si>
  <si>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</si>
  <si>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</si>
  <si>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</si>
  <si>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</si>
  <si>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</si>
  <si>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</si>
  <si>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</si>
  <si>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</si>
  <si>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</si>
  <si>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</si>
  <si>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</si>
  <si>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</si>
  <si>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</si>
  <si>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</si>
  <si>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</si>
  <si>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</si>
  <si>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</si>
  <si>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</si>
  <si>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</si>
  <si>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</si>
  <si>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西米良村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</si>
  <si>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</si>
  <si>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</si>
  <si>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</si>
  <si>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</si>
  <si>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</si>
  <si>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</si>
  <si>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</si>
  <si>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</si>
  <si>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</si>
  <si>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</si>
  <si>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</si>
  <si>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25年度より比率が減少傾向にあり、平成27年度は平均値と同程度となった。100％を下回っているため、経営の健全性は確保されていない。計画的な施設更新に伴い、今後は総費用及び地方債償還金が増加する見込みである。
④企業債残高対給水収益比率
　平成23年度より、国庫補助事業を活用して計画的に施設の更新事業を進めている。平成23年度まで施設の更新が先送りされていたため、比率が急激に上昇している。今後は給水区域の拡張も予定されているため経済性を考慮しながら施設の更新を図りたい。
⑤料金回収率
　平成23年度をピークに比率が下がってきている。これは給水費用の上昇によるものである。
⑥給水原価
　平成23年度より給水原価が上昇している。これは、施設更新に伴う地方債利子の増加が主な要因である。
⑦施設利用率
　平成27年度は過年度と比較して大幅に上昇した。これは、計測機器等の整備に伴うものである。管路等の更新を計画的に実施すること、適正な施設利用を図りたい。
⑧有収率
　平成27年度より有収率が大幅に低下した。これは計測機器等の整備に伴うものである。管路を更新し有収率の向上を優先課題として取り組みたい。</t>
    <rPh sb="10" eb="12">
      <t>ヘイセイ</t>
    </rPh>
    <rPh sb="14" eb="16">
      <t>ネンド</t>
    </rPh>
    <rPh sb="18" eb="20">
      <t>ヒリツ</t>
    </rPh>
    <rPh sb="21" eb="23">
      <t>ゲンショウ</t>
    </rPh>
    <rPh sb="23" eb="25">
      <t>ケイコウ</t>
    </rPh>
    <rPh sb="29" eb="31">
      <t>ヘイセイ</t>
    </rPh>
    <rPh sb="33" eb="35">
      <t>ネンド</t>
    </rPh>
    <rPh sb="40" eb="43">
      <t>ドウテイド</t>
    </rPh>
    <rPh sb="78" eb="81">
      <t>ケイカクテキ</t>
    </rPh>
    <rPh sb="365" eb="367">
      <t>ヘイセイ</t>
    </rPh>
    <rPh sb="369" eb="371">
      <t>ネンド</t>
    </rPh>
    <rPh sb="372" eb="375">
      <t>カネンド</t>
    </rPh>
    <rPh sb="376" eb="378">
      <t>ヒカク</t>
    </rPh>
    <rPh sb="380" eb="382">
      <t>オオハバ</t>
    </rPh>
    <rPh sb="383" eb="385">
      <t>ジョウショウ</t>
    </rPh>
    <rPh sb="392" eb="394">
      <t>ケイソク</t>
    </rPh>
    <rPh sb="394" eb="396">
      <t>キキ</t>
    </rPh>
    <rPh sb="396" eb="397">
      <t>トウ</t>
    </rPh>
    <rPh sb="398" eb="400">
      <t>セイビ</t>
    </rPh>
    <rPh sb="401" eb="402">
      <t>トモナ</t>
    </rPh>
    <rPh sb="409" eb="411">
      <t>カンロ</t>
    </rPh>
    <rPh sb="411" eb="412">
      <t>トウ</t>
    </rPh>
    <rPh sb="413" eb="415">
      <t>コウシン</t>
    </rPh>
    <rPh sb="416" eb="419">
      <t>ケイカクテキ</t>
    </rPh>
    <rPh sb="420" eb="422">
      <t>ジッシ</t>
    </rPh>
    <rPh sb="427" eb="429">
      <t>テキセイ</t>
    </rPh>
    <rPh sb="430" eb="432">
      <t>シセツ</t>
    </rPh>
    <rPh sb="442" eb="443">
      <t>ユウ</t>
    </rPh>
    <rPh sb="443" eb="444">
      <t>シュウ</t>
    </rPh>
    <rPh sb="444" eb="445">
      <t>リツ</t>
    </rPh>
    <rPh sb="447" eb="449">
      <t>ヘイセイ</t>
    </rPh>
    <rPh sb="451" eb="453">
      <t>ネンド</t>
    </rPh>
    <rPh sb="455" eb="457">
      <t>ユウシュウ</t>
    </rPh>
    <rPh sb="457" eb="458">
      <t>リツ</t>
    </rPh>
    <rPh sb="459" eb="461">
      <t>オオハバ</t>
    </rPh>
    <rPh sb="462" eb="464">
      <t>テイカ</t>
    </rPh>
    <rPh sb="487" eb="489">
      <t>カンロ</t>
    </rPh>
    <rPh sb="490" eb="492">
      <t>コウシン</t>
    </rPh>
    <rPh sb="493" eb="494">
      <t>ユウ</t>
    </rPh>
    <rPh sb="494" eb="495">
      <t>シュウ</t>
    </rPh>
    <rPh sb="495" eb="496">
      <t>リツ</t>
    </rPh>
    <rPh sb="497" eb="499">
      <t>コウジョウ</t>
    </rPh>
    <rPh sb="500" eb="502">
      <t>ユウセン</t>
    </rPh>
    <rPh sb="502" eb="504">
      <t>カダイ</t>
    </rPh>
    <rPh sb="507" eb="508">
      <t>ト</t>
    </rPh>
    <rPh sb="509" eb="510">
      <t>ク</t>
    </rPh>
    <phoneticPr fontId="4"/>
  </si>
  <si>
    <t>　老朽化している浄水場及び配水池の更新を平成23年度より実施した。布設時期が不明な配水管があるため、耐用年数を超過しているか判断がつかない箇所がある。
　平成23年度より、国庫補助事業を活用して施設の更新及び維持管理と経営の効率化を図るため計画的に事業を進めている。上記事業では浄水場5箇所と配水管を２地区更新を実施した。
　平成27年度に有収率が大幅に低下した。有収率の向上を優先課題とするため、平成28年度に管路更新を実施する計画である。</t>
    <rPh sb="20" eb="22">
      <t>ヘイセイ</t>
    </rPh>
    <rPh sb="24" eb="26">
      <t>ネンド</t>
    </rPh>
    <rPh sb="28" eb="30">
      <t>ジッシ</t>
    </rPh>
    <rPh sb="41" eb="44">
      <t>ハイスイカン</t>
    </rPh>
    <rPh sb="133" eb="135">
      <t>ジョウキ</t>
    </rPh>
    <rPh sb="156" eb="158">
      <t>ジッシ</t>
    </rPh>
    <rPh sb="163" eb="165">
      <t>ヘイセイ</t>
    </rPh>
    <rPh sb="167" eb="169">
      <t>ネンド</t>
    </rPh>
    <rPh sb="170" eb="171">
      <t>ユウ</t>
    </rPh>
    <rPh sb="171" eb="172">
      <t>シュウ</t>
    </rPh>
    <rPh sb="172" eb="173">
      <t>リツ</t>
    </rPh>
    <rPh sb="174" eb="176">
      <t>オオハバ</t>
    </rPh>
    <rPh sb="177" eb="179">
      <t>テイカ</t>
    </rPh>
    <rPh sb="182" eb="183">
      <t>ユウ</t>
    </rPh>
    <rPh sb="183" eb="184">
      <t>シュウ</t>
    </rPh>
    <rPh sb="184" eb="185">
      <t>リツ</t>
    </rPh>
    <rPh sb="186" eb="188">
      <t>コウジョウ</t>
    </rPh>
    <rPh sb="189" eb="191">
      <t>ユウセン</t>
    </rPh>
    <rPh sb="191" eb="193">
      <t>カダイ</t>
    </rPh>
    <rPh sb="199" eb="201">
      <t>ヘイセイ</t>
    </rPh>
    <rPh sb="203" eb="205">
      <t>ネンド</t>
    </rPh>
    <rPh sb="206" eb="208">
      <t>カンロ</t>
    </rPh>
    <rPh sb="208" eb="210">
      <t>コウシン</t>
    </rPh>
    <rPh sb="211" eb="213">
      <t>ジッシ</t>
    </rPh>
    <rPh sb="215" eb="217">
      <t>ケイカク</t>
    </rPh>
    <phoneticPr fontId="4"/>
  </si>
  <si>
    <t>　本村の給水原価は維持管理費等コストが低いため平均値の40%程度である。今後は数十年を経過し老朽化した施設の更新に要した地方債の償還により給水原価が上昇する見込みである。しかし、本村のような小規模な事業体では料金収入だけでは事業の経営が厳しく運営基盤が脆弱である。今後も更なる経営改善に努め、安全で安定した飲料水を供給し村民の生活環境の向上に寄与するため施設整備を進めていく予定である。</t>
    <rPh sb="9" eb="11">
      <t>イジ</t>
    </rPh>
    <rPh sb="11" eb="14">
      <t>カンリヒ</t>
    </rPh>
    <rPh sb="14" eb="15">
      <t>トウ</t>
    </rPh>
    <rPh sb="19" eb="20">
      <t>ヒク</t>
    </rPh>
    <rPh sb="23" eb="25">
      <t>ヘイキン</t>
    </rPh>
    <rPh sb="25" eb="26">
      <t>アタイ</t>
    </rPh>
    <rPh sb="30" eb="32">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</si>
</sst>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distributed" wrapText="1"/>
      <protection locked="0"/>
    </xf>
    <xf numFmtId="0" fontId="5" fillId="0" borderId="0" xfId="0" applyFont="1" applyBorder="1" applyAlignment="1" applyProtection="1">
      <alignment horizontal="left" vertical="distributed" wrapText="1"/>
      <protection locked="0"/>
    </xf>
    <xf numFmtId="0" fontId="5" fillId="0" borderId="10"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7.03</c:v>
                </c:pt>
              </c:numCache>
            </c:numRef>
          </c:val>
        </c:ser>
        <c:dLbls>
          <c:showLegendKey val="0"/>
          <c:showVal val="0"/>
          <c:showCatName val="0"/>
          <c:showSerName val="0"/>
          <c:showPercent val="0"/>
          <c:showBubbleSize val="0"/>
        </c:dLbls>
        <c:gapWidth val="150"/>
        <c:axId val="148929152"/>
        <c:axId val="1489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8929152"/>
        <c:axId val="148939520"/>
      </c:lineChart>
      <c:dateAx>
        <c:axId val="148929152"/>
        <c:scaling>
          <c:orientation val="minMax"/>
        </c:scaling>
        <c:delete val="1"/>
        <c:axPos val="b"/>
        <c:numFmt formatCode="ge" sourceLinked="1"/>
        <c:majorTickMark val="none"/>
        <c:minorTickMark val="none"/>
        <c:tickLblPos val="none"/>
        <c:crossAx val="148939520"/>
        <c:crosses val="autoZero"/>
        <c:auto val="1"/>
        <c:lblOffset val="100"/>
        <c:baseTimeUnit val="years"/>
      </c:dateAx>
      <c:valAx>
        <c:axId val="1489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142.18</c:v>
                </c:pt>
                <c:pt idx="1">
                  <c:v>142.57</c:v>
                </c:pt>
                <c:pt idx="2">
                  <c:v>139.18</c:v>
                </c:pt>
                <c:pt idx="3">
                  <c:v>137.26</c:v>
                </c:pt>
                <c:pt idx="4">
                  <c:v>286.64</c:v>
                </c:pt>
              </c:numCache>
            </c:numRef>
          </c:val>
        </c:ser>
        <c:dLbls>
          <c:showLegendKey val="0"/>
          <c:showVal val="0"/>
          <c:showCatName val="0"/>
          <c:showSerName val="0"/>
          <c:showPercent val="0"/>
          <c:showBubbleSize val="0"/>
        </c:dLbls>
        <c:gapWidth val="150"/>
        <c:axId val="160683136"/>
        <c:axId val="1606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60683136"/>
        <c:axId val="160685056"/>
      </c:lineChart>
      <c:dateAx>
        <c:axId val="160683136"/>
        <c:scaling>
          <c:orientation val="minMax"/>
        </c:scaling>
        <c:delete val="1"/>
        <c:axPos val="b"/>
        <c:numFmt formatCode="ge" sourceLinked="1"/>
        <c:majorTickMark val="none"/>
        <c:minorTickMark val="none"/>
        <c:tickLblPos val="none"/>
        <c:crossAx val="160685056"/>
        <c:crosses val="autoZero"/>
        <c:auto val="1"/>
        <c:lblOffset val="100"/>
        <c:baseTimeUnit val="years"/>
      </c:dateAx>
      <c:valAx>
        <c:axId val="1606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82.03</c:v>
                </c:pt>
                <c:pt idx="1">
                  <c:v>79.849999999999994</c:v>
                </c:pt>
                <c:pt idx="2">
                  <c:v>79.849999999999994</c:v>
                </c:pt>
                <c:pt idx="3">
                  <c:v>80.98</c:v>
                </c:pt>
                <c:pt idx="4">
                  <c:v>37.520000000000003</c:v>
                </c:pt>
              </c:numCache>
            </c:numRef>
          </c:val>
        </c:ser>
        <c:dLbls>
          <c:showLegendKey val="0"/>
          <c:showVal val="0"/>
          <c:showCatName val="0"/>
          <c:showSerName val="0"/>
          <c:showPercent val="0"/>
          <c:showBubbleSize val="0"/>
        </c:dLbls>
        <c:gapWidth val="150"/>
        <c:axId val="160705152"/>
        <c:axId val="1607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60705152"/>
        <c:axId val="160723712"/>
      </c:lineChart>
      <c:dateAx>
        <c:axId val="160705152"/>
        <c:scaling>
          <c:orientation val="minMax"/>
        </c:scaling>
        <c:delete val="1"/>
        <c:axPos val="b"/>
        <c:numFmt formatCode="ge" sourceLinked="1"/>
        <c:majorTickMark val="none"/>
        <c:minorTickMark val="none"/>
        <c:tickLblPos val="none"/>
        <c:crossAx val="160723712"/>
        <c:crosses val="autoZero"/>
        <c:auto val="1"/>
        <c:lblOffset val="100"/>
        <c:baseTimeUnit val="years"/>
      </c:dateAx>
      <c:valAx>
        <c:axId val="1607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105.51</c:v>
                </c:pt>
                <c:pt idx="1">
                  <c:v>81.41</c:v>
                </c:pt>
                <c:pt idx="2">
                  <c:v>96.25</c:v>
                </c:pt>
                <c:pt idx="3">
                  <c:v>85.86</c:v>
                </c:pt>
                <c:pt idx="4">
                  <c:v>73.819999999999993</c:v>
                </c:pt>
              </c:numCache>
            </c:numRef>
          </c:val>
        </c:ser>
        <c:dLbls>
          <c:showLegendKey val="0"/>
          <c:showVal val="0"/>
          <c:showCatName val="0"/>
          <c:showSerName val="0"/>
          <c:showPercent val="0"/>
          <c:showBubbleSize val="0"/>
        </c:dLbls>
        <c:gapWidth val="150"/>
        <c:axId val="148973824"/>
        <c:axId val="1489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8973824"/>
        <c:axId val="148984192"/>
      </c:lineChart>
      <c:dateAx>
        <c:axId val="148973824"/>
        <c:scaling>
          <c:orientation val="minMax"/>
        </c:scaling>
        <c:delete val="1"/>
        <c:axPos val="b"/>
        <c:numFmt formatCode="ge" sourceLinked="1"/>
        <c:majorTickMark val="none"/>
        <c:minorTickMark val="none"/>
        <c:tickLblPos val="none"/>
        <c:crossAx val="148984192"/>
        <c:crosses val="autoZero"/>
        <c:auto val="1"/>
        <c:lblOffset val="100"/>
        <c:baseTimeUnit val="years"/>
      </c:dateAx>
      <c:valAx>
        <c:axId val="1489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998784"/>
        <c:axId val="1490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998784"/>
        <c:axId val="149017344"/>
      </c:lineChart>
      <c:dateAx>
        <c:axId val="148998784"/>
        <c:scaling>
          <c:orientation val="minMax"/>
        </c:scaling>
        <c:delete val="1"/>
        <c:axPos val="b"/>
        <c:numFmt formatCode="ge" sourceLinked="1"/>
        <c:majorTickMark val="none"/>
        <c:minorTickMark val="none"/>
        <c:tickLblPos val="none"/>
        <c:crossAx val="149017344"/>
        <c:crosses val="autoZero"/>
        <c:auto val="1"/>
        <c:lblOffset val="100"/>
        <c:baseTimeUnit val="years"/>
      </c:dateAx>
      <c:valAx>
        <c:axId val="1490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53056"/>
        <c:axId val="1494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53056"/>
        <c:axId val="149459328"/>
      </c:lineChart>
      <c:dateAx>
        <c:axId val="149453056"/>
        <c:scaling>
          <c:orientation val="minMax"/>
        </c:scaling>
        <c:delete val="1"/>
        <c:axPos val="b"/>
        <c:numFmt formatCode="ge" sourceLinked="1"/>
        <c:majorTickMark val="none"/>
        <c:minorTickMark val="none"/>
        <c:tickLblPos val="none"/>
        <c:crossAx val="149459328"/>
        <c:crosses val="autoZero"/>
        <c:auto val="1"/>
        <c:lblOffset val="100"/>
        <c:baseTimeUnit val="years"/>
      </c:dateAx>
      <c:valAx>
        <c:axId val="149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20992"/>
        <c:axId val="1496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20992"/>
        <c:axId val="149631360"/>
      </c:lineChart>
      <c:dateAx>
        <c:axId val="149620992"/>
        <c:scaling>
          <c:orientation val="minMax"/>
        </c:scaling>
        <c:delete val="1"/>
        <c:axPos val="b"/>
        <c:numFmt formatCode="ge" sourceLinked="1"/>
        <c:majorTickMark val="none"/>
        <c:minorTickMark val="none"/>
        <c:tickLblPos val="none"/>
        <c:crossAx val="149631360"/>
        <c:crosses val="autoZero"/>
        <c:auto val="1"/>
        <c:lblOffset val="100"/>
        <c:baseTimeUnit val="years"/>
      </c:dateAx>
      <c:valAx>
        <c:axId val="1496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663744"/>
        <c:axId val="1496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63744"/>
        <c:axId val="149665664"/>
      </c:lineChart>
      <c:dateAx>
        <c:axId val="149663744"/>
        <c:scaling>
          <c:orientation val="minMax"/>
        </c:scaling>
        <c:delete val="1"/>
        <c:axPos val="b"/>
        <c:numFmt formatCode="ge" sourceLinked="1"/>
        <c:majorTickMark val="none"/>
        <c:minorTickMark val="none"/>
        <c:tickLblPos val="none"/>
        <c:crossAx val="149665664"/>
        <c:crosses val="autoZero"/>
        <c:auto val="1"/>
        <c:lblOffset val="100"/>
        <c:baseTimeUnit val="years"/>
      </c:dateAx>
      <c:valAx>
        <c:axId val="1496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582.61</c:v>
                </c:pt>
                <c:pt idx="1">
                  <c:v>764.44</c:v>
                </c:pt>
                <c:pt idx="2">
                  <c:v>1501.3</c:v>
                </c:pt>
                <c:pt idx="3">
                  <c:v>2270.8200000000002</c:v>
                </c:pt>
                <c:pt idx="4">
                  <c:v>2718.9</c:v>
                </c:pt>
              </c:numCache>
            </c:numRef>
          </c:val>
        </c:ser>
        <c:dLbls>
          <c:showLegendKey val="0"/>
          <c:showVal val="0"/>
          <c:showCatName val="0"/>
          <c:showSerName val="0"/>
          <c:showPercent val="0"/>
          <c:showBubbleSize val="0"/>
        </c:dLbls>
        <c:gapWidth val="150"/>
        <c:axId val="160570752"/>
        <c:axId val="160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60570752"/>
        <c:axId val="160585216"/>
      </c:lineChart>
      <c:dateAx>
        <c:axId val="160570752"/>
        <c:scaling>
          <c:orientation val="minMax"/>
        </c:scaling>
        <c:delete val="1"/>
        <c:axPos val="b"/>
        <c:numFmt formatCode="ge" sourceLinked="1"/>
        <c:majorTickMark val="none"/>
        <c:minorTickMark val="none"/>
        <c:tickLblPos val="none"/>
        <c:crossAx val="160585216"/>
        <c:crosses val="autoZero"/>
        <c:auto val="1"/>
        <c:lblOffset val="100"/>
        <c:baseTimeUnit val="years"/>
      </c:dateAx>
      <c:valAx>
        <c:axId val="160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66.95</c:v>
                </c:pt>
                <c:pt idx="1">
                  <c:v>63.98</c:v>
                </c:pt>
                <c:pt idx="2">
                  <c:v>60.42</c:v>
                </c:pt>
                <c:pt idx="3">
                  <c:v>49.98</c:v>
                </c:pt>
                <c:pt idx="4">
                  <c:v>46.46</c:v>
                </c:pt>
              </c:numCache>
            </c:numRef>
          </c:val>
        </c:ser>
        <c:dLbls>
          <c:showLegendKey val="0"/>
          <c:showVal val="0"/>
          <c:showCatName val="0"/>
          <c:showSerName val="0"/>
          <c:showPercent val="0"/>
          <c:showBubbleSize val="0"/>
        </c:dLbls>
        <c:gapWidth val="150"/>
        <c:axId val="160600832"/>
        <c:axId val="1606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0600832"/>
        <c:axId val="160625024"/>
      </c:lineChart>
      <c:dateAx>
        <c:axId val="160600832"/>
        <c:scaling>
          <c:orientation val="minMax"/>
        </c:scaling>
        <c:delete val="1"/>
        <c:axPos val="b"/>
        <c:numFmt formatCode="ge" sourceLinked="1"/>
        <c:majorTickMark val="none"/>
        <c:minorTickMark val="none"/>
        <c:tickLblPos val="none"/>
        <c:crossAx val="160625024"/>
        <c:crosses val="autoZero"/>
        <c:auto val="1"/>
        <c:lblOffset val="100"/>
        <c:baseTimeUnit val="years"/>
      </c:dateAx>
      <c:valAx>
        <c:axId val="1606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212.43</c:v>
                </c:pt>
                <c:pt idx="1">
                  <c:v>223.73</c:v>
                </c:pt>
                <c:pt idx="2">
                  <c:v>236.25</c:v>
                </c:pt>
                <c:pt idx="3">
                  <c:v>290.05</c:v>
                </c:pt>
                <c:pt idx="4">
                  <c:v>314.62</c:v>
                </c:pt>
              </c:numCache>
            </c:numRef>
          </c:val>
        </c:ser>
        <c:dLbls>
          <c:showLegendKey val="0"/>
          <c:showVal val="0"/>
          <c:showCatName val="0"/>
          <c:showSerName val="0"/>
          <c:showPercent val="0"/>
          <c:showBubbleSize val="0"/>
        </c:dLbls>
        <c:gapWidth val="150"/>
        <c:axId val="160654848"/>
        <c:axId val="1606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60654848"/>
        <c:axId val="160656768"/>
      </c:lineChart>
      <c:dateAx>
        <c:axId val="160654848"/>
        <c:scaling>
          <c:orientation val="minMax"/>
        </c:scaling>
        <c:delete val="1"/>
        <c:axPos val="b"/>
        <c:numFmt formatCode="ge" sourceLinked="1"/>
        <c:majorTickMark val="none"/>
        <c:minorTickMark val="none"/>
        <c:tickLblPos val="none"/>
        <c:crossAx val="160656768"/>
        <c:crosses val="autoZero"/>
        <c:auto val="1"/>
        <c:lblOffset val="100"/>
        <c:baseTimeUnit val="years"/>
      </c:dateAx>
      <c:valAx>
        <c:axId val="1606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西米良村</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1208</v>
      </c>
      <c r="AJ8" s="80"/>
      <c r="AK8" s="80"/>
      <c r="AL8" s="80"/>
      <c r="AM8" s="80"/>
      <c r="AN8" s="80"/>
      <c r="AO8" s="80"/>
      <c r="AP8" s="81"/>
      <c r="AQ8" s="56">
        <f>データ!R6</f>
        <v>271.51</v>
      </c>
      <c r="AR8" s="56"/>
      <c r="AS8" s="56"/>
      <c r="AT8" s="56"/>
      <c r="AU8" s="56"/>
      <c r="AV8" s="56"/>
      <c r="AW8" s="56"/>
      <c r="AX8" s="56"/>
      <c r="AY8" s="56">
        <f>データ!S6</f>
        <v>4.45</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61.43</v>
      </c>
      <c r="S10" s="56"/>
      <c r="T10" s="56"/>
      <c r="U10" s="56"/>
      <c r="V10" s="56"/>
      <c r="W10" s="56"/>
      <c r="X10" s="56"/>
      <c r="Y10" s="56"/>
      <c r="Z10" s="64">
        <f>データ!P6</f>
        <v>2451</v>
      </c>
      <c r="AA10" s="64"/>
      <c r="AB10" s="64"/>
      <c r="AC10" s="64"/>
      <c r="AD10" s="64"/>
      <c r="AE10" s="64"/>
      <c r="AF10" s="64"/>
      <c r="AG10" s="64"/>
      <c r="AH10" s="2"/>
      <c r="AI10" s="64">
        <f>データ!T6</f>
        <v>731</v>
      </c>
      <c r="AJ10" s="64"/>
      <c r="AK10" s="64"/>
      <c r="AL10" s="64"/>
      <c r="AM10" s="64"/>
      <c r="AN10" s="64"/>
      <c r="AO10" s="64"/>
      <c r="AP10" s="64"/>
      <c r="AQ10" s="56">
        <f>データ!U6</f>
        <v>0.02</v>
      </c>
      <c r="AR10" s="56"/>
      <c r="AS10" s="56"/>
      <c r="AT10" s="56"/>
      <c r="AU10" s="56"/>
      <c r="AV10" s="56"/>
      <c r="AW10" s="56"/>
      <c r="AX10" s="56"/>
      <c r="AY10" s="56">
        <f>データ!V6</f>
        <v>36550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105</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454036</v>
      </c>
      <c r="D6" s="31">
        <f t="shared" si="3"/>
        <v>47</v>
      </c>
      <c r="E6" s="31">
        <f t="shared" si="3"/>
        <v>1</v>
      </c>
      <c r="F6" s="31">
        <f t="shared" si="3"/>
        <v>0</v>
      </c>
      <c r="G6" s="31">
        <f t="shared" si="3"/>
        <v>0</v>
      </c>
      <c r="H6" s="31" t="str">
        <f t="shared" si="3"/>
        <v>宮崎県　西米良村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61.43</v>
      </c>
      <c r="P6" s="32">
        <f t="shared" si="3"/>
        <v>2451</v>
      </c>
      <c r="Q6" s="32">
        <f t="shared" si="3"/>
        <v>1208</v>
      </c>
      <c r="R6" s="32">
        <f t="shared" si="3"/>
        <v>271.51</v>
      </c>
      <c r="S6" s="32">
        <f t="shared" si="3"/>
        <v>4.45</v>
      </c>
      <c r="T6" s="32">
        <f t="shared" si="3"/>
        <v>731</v>
      </c>
      <c r="U6" s="32">
        <f t="shared" si="3"/>
        <v>0.02</v>
      </c>
      <c r="V6" s="32">
        <f t="shared" si="3"/>
        <v>36550</v>
      </c>
      <c r="W6" s="33">
        <f>IF(W7="",NA(),W7)</f>
        <v>105.51</v>
      </c>
      <c r="X6" s="33">
        <f t="shared" ref="X6:AF6" si="4">IF(X7="",NA(),X7)</f>
        <v>81.41</v>
      </c>
      <c r="Y6" s="33">
        <f t="shared" si="4"/>
        <v>96.25</v>
      </c>
      <c r="Z6" s="33">
        <f t="shared" si="4"/>
        <v>85.86</v>
      </c>
      <c r="AA6" s="33">
        <f t="shared" si="4"/>
        <v>73.819999999999993</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582.61</v>
      </c>
      <c r="BE6" s="33">
        <f t="shared" ref="BE6:BM6" si="7">IF(BE7="",NA(),BE7)</f>
        <v>764.44</v>
      </c>
      <c r="BF6" s="33">
        <f t="shared" si="7"/>
        <v>1501.3</v>
      </c>
      <c r="BG6" s="33">
        <f t="shared" si="7"/>
        <v>2270.8200000000002</v>
      </c>
      <c r="BH6" s="33">
        <f t="shared" si="7"/>
        <v>2718.9</v>
      </c>
      <c r="BI6" s="33">
        <f t="shared" si="7"/>
        <v>1442.51</v>
      </c>
      <c r="BJ6" s="33">
        <f t="shared" si="7"/>
        <v>1496.15</v>
      </c>
      <c r="BK6" s="33">
        <f t="shared" si="7"/>
        <v>1462.56</v>
      </c>
      <c r="BL6" s="33">
        <f t="shared" si="7"/>
        <v>1486.62</v>
      </c>
      <c r="BM6" s="33">
        <f t="shared" si="7"/>
        <v>1510.14</v>
      </c>
      <c r="BN6" s="32" t="str">
        <f>IF(BN7="","",IF(BN7="-","【-】","【"&amp;SUBSTITUTE(TEXT(BN7,"#,##0.00"),"-","△")&amp;"】"))</f>
        <v>【1,242.90】</v>
      </c>
      <c r="BO6" s="33">
        <f>IF(BO7="",NA(),BO7)</f>
        <v>66.95</v>
      </c>
      <c r="BP6" s="33">
        <f t="shared" ref="BP6:BX6" si="8">IF(BP7="",NA(),BP7)</f>
        <v>63.98</v>
      </c>
      <c r="BQ6" s="33">
        <f t="shared" si="8"/>
        <v>60.42</v>
      </c>
      <c r="BR6" s="33">
        <f t="shared" si="8"/>
        <v>49.98</v>
      </c>
      <c r="BS6" s="33">
        <f t="shared" si="8"/>
        <v>46.46</v>
      </c>
      <c r="BT6" s="33">
        <f t="shared" si="8"/>
        <v>33.299999999999997</v>
      </c>
      <c r="BU6" s="33">
        <f t="shared" si="8"/>
        <v>33.01</v>
      </c>
      <c r="BV6" s="33">
        <f t="shared" si="8"/>
        <v>32.39</v>
      </c>
      <c r="BW6" s="33">
        <f t="shared" si="8"/>
        <v>24.39</v>
      </c>
      <c r="BX6" s="33">
        <f t="shared" si="8"/>
        <v>22.67</v>
      </c>
      <c r="BY6" s="32" t="str">
        <f>IF(BY7="","",IF(BY7="-","【-】","【"&amp;SUBSTITUTE(TEXT(BY7,"#,##0.00"),"-","△")&amp;"】"))</f>
        <v>【33.35】</v>
      </c>
      <c r="BZ6" s="33">
        <f>IF(BZ7="",NA(),BZ7)</f>
        <v>212.43</v>
      </c>
      <c r="CA6" s="33">
        <f t="shared" ref="CA6:CI6" si="9">IF(CA7="",NA(),CA7)</f>
        <v>223.73</v>
      </c>
      <c r="CB6" s="33">
        <f t="shared" si="9"/>
        <v>236.25</v>
      </c>
      <c r="CC6" s="33">
        <f t="shared" si="9"/>
        <v>290.05</v>
      </c>
      <c r="CD6" s="33">
        <f t="shared" si="9"/>
        <v>314.62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142.18</v>
      </c>
      <c r="CL6" s="33">
        <f t="shared" ref="CL6:CT6" si="10">IF(CL7="",NA(),CL7)</f>
        <v>142.57</v>
      </c>
      <c r="CM6" s="33">
        <f t="shared" si="10"/>
        <v>139.18</v>
      </c>
      <c r="CN6" s="33">
        <f t="shared" si="10"/>
        <v>137.26</v>
      </c>
      <c r="CO6" s="33">
        <f t="shared" si="10"/>
        <v>286.64</v>
      </c>
      <c r="CP6" s="33">
        <f t="shared" si="10"/>
        <v>50.66</v>
      </c>
      <c r="CQ6" s="33">
        <f t="shared" si="10"/>
        <v>51.11</v>
      </c>
      <c r="CR6" s="33">
        <f t="shared" si="10"/>
        <v>50.49</v>
      </c>
      <c r="CS6" s="33">
        <f t="shared" si="10"/>
        <v>48.36</v>
      </c>
      <c r="CT6" s="33">
        <f t="shared" si="10"/>
        <v>48.7</v>
      </c>
      <c r="CU6" s="32" t="str">
        <f>IF(CU7="","",IF(CU7="-","【-】","【"&amp;SUBSTITUTE(TEXT(CU7,"#,##0.00"),"-","△")&amp;"】"))</f>
        <v>【57.58】</v>
      </c>
      <c r="CV6" s="33">
        <f>IF(CV7="",NA(),CV7)</f>
        <v>82.03</v>
      </c>
      <c r="CW6" s="33">
        <f t="shared" ref="CW6:DE6" si="11">IF(CW7="",NA(),CW7)</f>
        <v>79.849999999999994</v>
      </c>
      <c r="CX6" s="33">
        <f t="shared" si="11"/>
        <v>79.849999999999994</v>
      </c>
      <c r="CY6" s="33">
        <f t="shared" si="11"/>
        <v>80.98</v>
      </c>
      <c r="CZ6" s="33">
        <f t="shared" si="11"/>
        <v>37.520000000000003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7.03</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454036</v>
      </c>
      <c r="D7" s="35">
        <v>47</v>
      </c>
      <c r="E7" s="35">
        <v>1</v>
      </c>
      <c r="F7" s="35">
        <v>0</v>
      </c>
      <c r="G7" s="35">
        <v>0</v>
      </c>
      <c r="H7" s="35" t="s">
        <v>93</v>
      </c>
      <c r="I7" s="35" t="s">
        <v>94</v>
      </c>
      <c r="J7" s="35" t="s">
        <v>95</v>
      </c>
      <c r="K7" s="35" t="s">
        <v>96</v>
      </c>
      <c r="L7" s="35" t="s">
        <v>97</v>
      </c>
      <c r="M7" s="36" t="s">
        <v>98</v>
      </c>
      <c r="N7" s="36" t="s">
        <v>99</v>
      </c>
      <c r="O7" s="36">
        <v>61.43</v>
      </c>
      <c r="P7" s="36">
        <v>2451</v>
      </c>
      <c r="Q7" s="36">
        <v>1208</v>
      </c>
      <c r="R7" s="36">
        <v>271.51</v>
      </c>
      <c r="S7" s="36">
        <v>4.45</v>
      </c>
      <c r="T7" s="36">
        <v>731</v>
      </c>
      <c r="U7" s="36">
        <v>0.02</v>
      </c>
      <c r="V7" s="36">
        <v>36550</v>
      </c>
      <c r="W7" s="36">
        <v>105.51</v>
      </c>
      <c r="X7" s="36">
        <v>81.41</v>
      </c>
      <c r="Y7" s="36">
        <v>96.25</v>
      </c>
      <c r="Z7" s="36">
        <v>85.86</v>
      </c>
      <c r="AA7" s="36">
        <v>73.819999999999993</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582.61</v>
      </c>
      <c r="BE7" s="36">
        <v>764.44</v>
      </c>
      <c r="BF7" s="36">
        <v>1501.3</v>
      </c>
      <c r="BG7" s="36">
        <v>2270.8200000000002</v>
      </c>
      <c r="BH7" s="36">
        <v>2718.9</v>
      </c>
      <c r="BI7" s="36">
        <v>1442.51</v>
      </c>
      <c r="BJ7" s="36">
        <v>1496.15</v>
      </c>
      <c r="BK7" s="36">
        <v>1462.56</v>
      </c>
      <c r="BL7" s="36">
        <v>1486.62</v>
      </c>
      <c r="BM7" s="36">
        <v>1510.14</v>
      </c>
      <c r="BN7" s="36">
        <v>1242.9000000000001</v>
      </c>
      <c r="BO7" s="36">
        <v>66.95</v>
      </c>
      <c r="BP7" s="36">
        <v>63.98</v>
      </c>
      <c r="BQ7" s="36">
        <v>60.42</v>
      </c>
      <c r="BR7" s="36">
        <v>49.98</v>
      </c>
      <c r="BS7" s="36">
        <v>46.46</v>
      </c>
      <c r="BT7" s="36">
        <v>33.299999999999997</v>
      </c>
      <c r="BU7" s="36">
        <v>33.01</v>
      </c>
      <c r="BV7" s="36">
        <v>32.39</v>
      </c>
      <c r="BW7" s="36">
        <v>24.39</v>
      </c>
      <c r="BX7" s="36">
        <v>22.67</v>
      </c>
      <c r="BY7" s="36">
        <v>33.35</v>
      </c>
      <c r="BZ7" s="36">
        <v>212.43</v>
      </c>
      <c r="CA7" s="36">
        <v>223.73</v>
      </c>
      <c r="CB7" s="36">
        <v>236.25</v>
      </c>
      <c r="CC7" s="36">
        <v>290.05</v>
      </c>
      <c r="CD7" s="36">
        <v>314.62</v>
      </c>
      <c r="CE7" s="36">
        <v>526.57000000000005</v>
      </c>
      <c r="CF7" s="36">
        <v>523.08000000000004</v>
      </c>
      <c r="CG7" s="36">
        <v>530.83000000000004</v>
      </c>
      <c r="CH7" s="36">
        <v>734.18</v>
      </c>
      <c r="CI7" s="36">
        <v>789.62</v>
      </c>
      <c r="CJ7" s="36">
        <v>524.69000000000005</v>
      </c>
      <c r="CK7" s="36">
        <v>142.18</v>
      </c>
      <c r="CL7" s="36">
        <v>142.57</v>
      </c>
      <c r="CM7" s="36">
        <v>139.18</v>
      </c>
      <c r="CN7" s="36">
        <v>137.26</v>
      </c>
      <c r="CO7" s="36">
        <v>286.64</v>
      </c>
      <c r="CP7" s="36">
        <v>50.66</v>
      </c>
      <c r="CQ7" s="36">
        <v>51.11</v>
      </c>
      <c r="CR7" s="36">
        <v>50.49</v>
      </c>
      <c r="CS7" s="36">
        <v>48.36</v>
      </c>
      <c r="CT7" s="36">
        <v>48.7</v>
      </c>
      <c r="CU7" s="36">
        <v>57.58</v>
      </c>
      <c r="CV7" s="36">
        <v>82.03</v>
      </c>
      <c r="CW7" s="36">
        <v>79.849999999999994</v>
      </c>
      <c r="CX7" s="36">
        <v>79.849999999999994</v>
      </c>
      <c r="CY7" s="36">
        <v>80.98</v>
      </c>
      <c r="CZ7" s="36">
        <v>37.520000000000003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7.03</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2017-02-02T08:48:01Z</cp:lastPrinted>
  <dcterms:created xsi:type="dcterms:W3CDTF">2016-12-02T02:23:13Z</dcterms:created>
  <dcterms:modified xsi:type="dcterms:W3CDTF">2017-02-21T04:03:35Z</dcterms:modified>
</cp:coreProperties>
</file>