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17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<sst xmlns="http://schemas.openxmlformats.org/spreadsheetml/2006/main" count="218" uniqueCount="108">
  <si>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</si>
  <si>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</si>
  <si>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</si>
  <si>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</si>
  <si>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</si>
  <si>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</si>
  <si>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</si>
  <si>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</si>
  <si>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</si>
  <si>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</si>
  <si>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</si>
  <si>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</si>
  <si>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</si>
  <si>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</si>
  <si>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</si>
  <si>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</si>
  <si>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</si>
  <si>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</si>
  <si>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</si>
  <si>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</si>
  <si>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</si>
  <si>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</si>
  <si>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</si>
  <si>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</si>
  <si>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</si>
  <si>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</si>
  <si>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</si>
  <si>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</si>
  <si>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</si>
  <si>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</si>
  <si>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</si>
  <si>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</si>
  <si>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</si>
  <si>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</si>
  <si>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</si>
  <si>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</si>
  <si>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</si>
  <si>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</si>
  <si>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</si>
  <si>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</si>
  <si>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</si>
  <si>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</si>
  <si>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</si>
  <si>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</si>
  <si>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</si>
  <si>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</si>
  <si>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</si>
  <si>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</si>
  <si>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</si>
  <si>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</si>
  <si>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</si>
  <si>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</si>
  <si>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</si>
  <si>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</si>
  <si>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</si>
  <si>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</si>
  <si>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</si>
  <si>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</si>
  <si>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</si>
  <si>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</si>
  <si>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</si>
  <si>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</si>
  <si>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</si>
  <si>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</si>
  <si>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</si>
  <si>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</si>
  <si>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</si>
  <si>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</si>
  <si>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</si>
  <si>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</si>
  <si>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</si>
  <si>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</si>
  <si>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</si>
  <si>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</si>
  <si>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</si>
  <si>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</si>
  <si>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</si>
  <si>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</si>
  <si>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</si>
  <si>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</si>
  <si>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</si>
  <si>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</si>
  <si>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</si>
  <si>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</si>
  <si>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</si>
  <si>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</si>
  <si>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</si>
  <si>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</si>
  <si>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</si>
  <si>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</si>
  <si>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</si>
  <si>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</si>
  <si>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</si>
  <si>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椎葉村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</si>
  <si>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</si>
  <si>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</si>
  <si>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</si>
  <si>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</si>
  <si>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</si>
  <si>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</si>
  <si>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</si>
  <si>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</si>
  <si>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</si>
  <si>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</si>
  <si>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</si>
  <si>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椎葉村は１つの簡易水道（浄水場は２か所）と２つの飲料水供給施設を運営している。上椎葉地区水道施設は竣工から１７年経っており、管路の老朽化はまだ無いが電気機器においては約１０年毎に更新の必要があり随時更新改修を行っている。
　岩屋戸地区水道施設は竣工から４０年経っていたため平成２５・２６年度に更新工事を行い、施設、管路の老朽化は現在のところ解消されている。</t>
    <phoneticPr fontId="4"/>
  </si>
  <si>
    <t>①収益的収支比率
　１００％を下回っており、経営の健全性が確保されているとはいえない。今後は水道料金収入の減少が予想される事に加え、上椎葉浄水場の電気設備更新のため総費用が増加する見込みである。
④企業債残高対給水収益比率
　平成25・26年度に岩屋戸地区水道施設の更新工事を行った。また、平成9～11年に行った上椎葉地区水道更新事業の起債償還が平成41年まであり当分は現状のまま推移する見込みである。
⑤料金回収率
　平成26年度まで少しずつ増加していたが平成27年度は50.91と減少している。これは水道使用量減少に伴う水道料金収入減少のためである。
⑥給水原価
　３００円台で類似団体平均より少なく推移している。今後有収水量の減少により給水原価は増加すると予想される。
⑦施設利用率
　平均値を上回っているが、減少傾向にある。これは水道使用量が減少しているためと考えられ、将来的には施設のサイズダウンを検討し、経営の効率性について改善する必要がある。
⑧有収率
　給・配水管の漏水を発見、修理しており平成２７年度は92.37％まで改善している。</t>
    <rPh sb="1" eb="4">
      <t>シュウエキテキ</t>
    </rPh>
    <rPh sb="4" eb="6">
      <t>シュウシ</t>
    </rPh>
    <rPh sb="6" eb="8">
      <t>ヒリツ</t>
    </rPh>
    <rPh sb="15" eb="17">
      <t>シタマワ</t>
    </rPh>
    <rPh sb="61" eb="62">
      <t>コト</t>
    </rPh>
    <rPh sb="63" eb="64">
      <t>クワ</t>
    </rPh>
    <rPh sb="66" eb="67">
      <t>カミ</t>
    </rPh>
    <rPh sb="67" eb="69">
      <t>シイバ</t>
    </rPh>
    <rPh sb="69" eb="72">
      <t>ジョウスイジョウ</t>
    </rPh>
    <rPh sb="73" eb="75">
      <t>デンキ</t>
    </rPh>
    <rPh sb="75" eb="77">
      <t>セツビ</t>
    </rPh>
    <rPh sb="77" eb="79">
      <t>コウシン</t>
    </rPh>
    <rPh sb="82" eb="83">
      <t>ソウ</t>
    </rPh>
    <rPh sb="83" eb="85">
      <t>ヒヨウ</t>
    </rPh>
    <rPh sb="86" eb="88">
      <t>ゾウカ</t>
    </rPh>
    <rPh sb="90" eb="92">
      <t>ミコ</t>
    </rPh>
    <rPh sb="182" eb="184">
      <t>トウブン</t>
    </rPh>
    <rPh sb="210" eb="212">
      <t>ヘイセイ</t>
    </rPh>
    <rPh sb="214" eb="216">
      <t>ネンド</t>
    </rPh>
    <rPh sb="218" eb="219">
      <t>スコ</t>
    </rPh>
    <rPh sb="222" eb="224">
      <t>ゾウカ</t>
    </rPh>
    <rPh sb="229" eb="231">
      <t>ヘイセイ</t>
    </rPh>
    <rPh sb="233" eb="235">
      <t>ネンド</t>
    </rPh>
    <rPh sb="242" eb="244">
      <t>ゲンショウ</t>
    </rPh>
    <rPh sb="252" eb="254">
      <t>スイドウ</t>
    </rPh>
    <rPh sb="254" eb="257">
      <t>シヨウリョウ</t>
    </rPh>
    <rPh sb="257" eb="259">
      <t>ゲンショウ</t>
    </rPh>
    <rPh sb="260" eb="261">
      <t>トモナ</t>
    </rPh>
    <rPh sb="262" eb="264">
      <t>スイドウ</t>
    </rPh>
    <rPh sb="264" eb="266">
      <t>リョウキン</t>
    </rPh>
    <rPh sb="266" eb="268">
      <t>シュウニュウ</t>
    </rPh>
    <rPh sb="268" eb="270">
      <t>ゲンショウ</t>
    </rPh>
    <rPh sb="279" eb="281">
      <t>キュウスイ</t>
    </rPh>
    <rPh sb="281" eb="283">
      <t>ゲンカ</t>
    </rPh>
    <rPh sb="288" eb="289">
      <t>エン</t>
    </rPh>
    <rPh sb="289" eb="290">
      <t>ダイ</t>
    </rPh>
    <rPh sb="291" eb="293">
      <t>ルイジ</t>
    </rPh>
    <rPh sb="293" eb="295">
      <t>ダンタイ</t>
    </rPh>
    <rPh sb="295" eb="297">
      <t>ヘイキン</t>
    </rPh>
    <rPh sb="299" eb="300">
      <t>スク</t>
    </rPh>
    <rPh sb="302" eb="304">
      <t>スイイ</t>
    </rPh>
    <rPh sb="309" eb="311">
      <t>コンゴ</t>
    </rPh>
    <rPh sb="311" eb="312">
      <t>ユウ</t>
    </rPh>
    <rPh sb="312" eb="313">
      <t>シュウ</t>
    </rPh>
    <rPh sb="313" eb="315">
      <t>スイリョウ</t>
    </rPh>
    <rPh sb="316" eb="318">
      <t>ゲンショウ</t>
    </rPh>
    <rPh sb="321" eb="323">
      <t>キュウスイ</t>
    </rPh>
    <rPh sb="323" eb="325">
      <t>ゲンカ</t>
    </rPh>
    <rPh sb="326" eb="328">
      <t>ゾウカ</t>
    </rPh>
    <rPh sb="331" eb="333">
      <t>ヨソウ</t>
    </rPh>
    <rPh sb="339" eb="341">
      <t>シセツ</t>
    </rPh>
    <rPh sb="341" eb="344">
      <t>リヨウリツ</t>
    </rPh>
    <rPh sb="350" eb="351">
      <t>ウエ</t>
    </rPh>
    <rPh sb="358" eb="360">
      <t>ゲンショウ</t>
    </rPh>
    <rPh sb="360" eb="362">
      <t>ケイコウ</t>
    </rPh>
    <rPh sb="369" eb="371">
      <t>スイドウ</t>
    </rPh>
    <rPh sb="371" eb="373">
      <t>シヨウ</t>
    </rPh>
    <rPh sb="373" eb="374">
      <t>リョウ</t>
    </rPh>
    <rPh sb="375" eb="377">
      <t>ゲンショウ</t>
    </rPh>
    <rPh sb="384" eb="385">
      <t>カンガ</t>
    </rPh>
    <rPh sb="389" eb="392">
      <t>ショウライテキ</t>
    </rPh>
    <rPh sb="394" eb="396">
      <t>シセツ</t>
    </rPh>
    <rPh sb="404" eb="406">
      <t>ケントウ</t>
    </rPh>
    <rPh sb="430" eb="432">
      <t>ユウシュウ</t>
    </rPh>
    <rPh sb="432" eb="433">
      <t>リツ</t>
    </rPh>
    <rPh sb="435" eb="436">
      <t>キュウ</t>
    </rPh>
    <rPh sb="437" eb="440">
      <t>ハイスイカン</t>
    </rPh>
    <rPh sb="441" eb="443">
      <t>ロウスイ</t>
    </rPh>
    <rPh sb="444" eb="446">
      <t>ハッケン</t>
    </rPh>
    <rPh sb="447" eb="449">
      <t>シュウリ</t>
    </rPh>
    <rPh sb="453" eb="455">
      <t>ヘイセイ</t>
    </rPh>
    <rPh sb="457" eb="459">
      <t>ネンド</t>
    </rPh>
    <rPh sb="468" eb="470">
      <t>カイゼン</t>
    </rPh>
    <phoneticPr fontId="4"/>
  </si>
  <si>
    <t>　椎葉村は面積が広く急な山々に囲まれ集落も点在しているため、水道普及率も27％と低く給水区域拡張は難しい。人口減少もあり水道料金の大幅な収入増加は見込めない。現在は水道料金収入と一般会計からの繰入金により財源を確保していくこととして、水道料金の引き上げはまだ考えていない。今後も電気機器等の老朽化に対応するため、限られた財源の中で計画的な更新を行っていくとともに、将来の給水人口減少を見込んだ施設規模の縮小など徹底した経費削減を行い経営の健全化に努めていく。</t>
    <rPh sb="18" eb="20">
      <t>シュウラク</t>
    </rPh>
    <rPh sb="21" eb="23">
      <t>テンザイ</t>
    </rPh>
    <rPh sb="30" eb="32">
      <t>スイドウ</t>
    </rPh>
    <rPh sb="32" eb="34">
      <t>フキュウ</t>
    </rPh>
    <rPh sb="34" eb="35">
      <t>リツ</t>
    </rPh>
    <rPh sb="42" eb="44">
      <t>キュウスイ</t>
    </rPh>
    <rPh sb="44" eb="46">
      <t>クイキ</t>
    </rPh>
    <rPh sb="46" eb="48">
      <t>カクチョウ</t>
    </rPh>
    <rPh sb="49" eb="50">
      <t>ムズカ</t>
    </rPh>
    <rPh sb="142" eb="143">
      <t>キ</t>
    </rPh>
    <rPh sb="182" eb="184">
      <t>ショウライ</t>
    </rPh>
    <rPh sb="185" eb="187">
      <t>キュウスイ</t>
    </rPh>
    <rPh sb="187" eb="189">
      <t>ジンコウ</t>
    </rPh>
    <rPh sb="189" eb="191">
      <t>ゲンショウ</t>
    </rPh>
    <rPh sb="192" eb="194">
      <t>ミコ</t>
    </rPh>
    <rPh sb="196" eb="198">
      <t>シセツ</t>
    </rPh>
    <rPh sb="198" eb="200">
      <t>キボ</t>
    </rPh>
    <rPh sb="201" eb="203">
      <t>シュクショウ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</si>
</sst>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formatCode="#,##0.00;&quot;△&quot;#,##0.00;&quot;-&quot;">
                  <c:v>23.81</c:v>
                </c:pt>
                <c:pt idx="4">
                  <c:v>0</c:v>
                </c:pt>
              </c:numCache>
            </c:numRef>
          </c:val>
        </c:ser>
        <c:dLbls>
          <c:showLegendKey val="0"/>
          <c:showVal val="0"/>
          <c:showCatName val="0"/>
          <c:showSerName val="0"/>
          <c:showPercent val="0"/>
          <c:showBubbleSize val="0"/>
        </c:dLbls>
        <c:gapWidth val="150"/>
        <c:axId val="143030912"/>
        <c:axId val="1430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43030912"/>
        <c:axId val="143041280"/>
      </c:lineChart>
      <c:dateAx>
        <c:axId val="143030912"/>
        <c:scaling>
          <c:orientation val="minMax"/>
        </c:scaling>
        <c:delete val="1"/>
        <c:axPos val="b"/>
        <c:numFmt formatCode="ge" sourceLinked="1"/>
        <c:majorTickMark val="none"/>
        <c:minorTickMark val="none"/>
        <c:tickLblPos val="none"/>
        <c:crossAx val="143041280"/>
        <c:crosses val="autoZero"/>
        <c:auto val="1"/>
        <c:lblOffset val="100"/>
        <c:baseTimeUnit val="years"/>
      </c:dateAx>
      <c:valAx>
        <c:axId val="1430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0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77.53</c:v>
                </c:pt>
                <c:pt idx="1">
                  <c:v>75.400000000000006</c:v>
                </c:pt>
                <c:pt idx="2">
                  <c:v>71.17</c:v>
                </c:pt>
                <c:pt idx="3">
                  <c:v>68.680000000000007</c:v>
                </c:pt>
                <c:pt idx="4">
                  <c:v>53.89</c:v>
                </c:pt>
              </c:numCache>
            </c:numRef>
          </c:val>
        </c:ser>
        <c:dLbls>
          <c:showLegendKey val="0"/>
          <c:showVal val="0"/>
          <c:showCatName val="0"/>
          <c:showSerName val="0"/>
          <c:showPercent val="0"/>
          <c:showBubbleSize val="0"/>
        </c:dLbls>
        <c:gapWidth val="150"/>
        <c:axId val="148155392"/>
        <c:axId val="14816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48155392"/>
        <c:axId val="148169856"/>
      </c:lineChart>
      <c:dateAx>
        <c:axId val="148155392"/>
        <c:scaling>
          <c:orientation val="minMax"/>
        </c:scaling>
        <c:delete val="1"/>
        <c:axPos val="b"/>
        <c:numFmt formatCode="ge" sourceLinked="1"/>
        <c:majorTickMark val="none"/>
        <c:minorTickMark val="none"/>
        <c:tickLblPos val="none"/>
        <c:crossAx val="148169856"/>
        <c:crosses val="autoZero"/>
        <c:auto val="1"/>
        <c:lblOffset val="100"/>
        <c:baseTimeUnit val="years"/>
      </c:dateAx>
      <c:valAx>
        <c:axId val="14816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5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77.08</c:v>
                </c:pt>
                <c:pt idx="1">
                  <c:v>80.09</c:v>
                </c:pt>
                <c:pt idx="2">
                  <c:v>83.35</c:v>
                </c:pt>
                <c:pt idx="3">
                  <c:v>87.19</c:v>
                </c:pt>
                <c:pt idx="4">
                  <c:v>92.37</c:v>
                </c:pt>
              </c:numCache>
            </c:numRef>
          </c:val>
        </c:ser>
        <c:dLbls>
          <c:showLegendKey val="0"/>
          <c:showVal val="0"/>
          <c:showCatName val="0"/>
          <c:showSerName val="0"/>
          <c:showPercent val="0"/>
          <c:showBubbleSize val="0"/>
        </c:dLbls>
        <c:gapWidth val="150"/>
        <c:axId val="148269696"/>
        <c:axId val="1482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48269696"/>
        <c:axId val="148271872"/>
      </c:lineChart>
      <c:dateAx>
        <c:axId val="148269696"/>
        <c:scaling>
          <c:orientation val="minMax"/>
        </c:scaling>
        <c:delete val="1"/>
        <c:axPos val="b"/>
        <c:numFmt formatCode="ge" sourceLinked="1"/>
        <c:majorTickMark val="none"/>
        <c:minorTickMark val="none"/>
        <c:tickLblPos val="none"/>
        <c:crossAx val="148271872"/>
        <c:crosses val="autoZero"/>
        <c:auto val="1"/>
        <c:lblOffset val="100"/>
        <c:baseTimeUnit val="years"/>
      </c:dateAx>
      <c:valAx>
        <c:axId val="1482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2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57.86</c:v>
                </c:pt>
                <c:pt idx="1">
                  <c:v>59.54</c:v>
                </c:pt>
                <c:pt idx="2">
                  <c:v>69.239999999999995</c:v>
                </c:pt>
                <c:pt idx="3">
                  <c:v>75.819999999999993</c:v>
                </c:pt>
                <c:pt idx="4">
                  <c:v>62.49</c:v>
                </c:pt>
              </c:numCache>
            </c:numRef>
          </c:val>
        </c:ser>
        <c:dLbls>
          <c:showLegendKey val="0"/>
          <c:showVal val="0"/>
          <c:showCatName val="0"/>
          <c:showSerName val="0"/>
          <c:showPercent val="0"/>
          <c:showBubbleSize val="0"/>
        </c:dLbls>
        <c:gapWidth val="150"/>
        <c:axId val="144648448"/>
        <c:axId val="1446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44648448"/>
        <c:axId val="144658816"/>
      </c:lineChart>
      <c:dateAx>
        <c:axId val="144648448"/>
        <c:scaling>
          <c:orientation val="minMax"/>
        </c:scaling>
        <c:delete val="1"/>
        <c:axPos val="b"/>
        <c:numFmt formatCode="ge" sourceLinked="1"/>
        <c:majorTickMark val="none"/>
        <c:minorTickMark val="none"/>
        <c:tickLblPos val="none"/>
        <c:crossAx val="144658816"/>
        <c:crosses val="autoZero"/>
        <c:auto val="1"/>
        <c:lblOffset val="100"/>
        <c:baseTimeUnit val="years"/>
      </c:dateAx>
      <c:valAx>
        <c:axId val="1446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4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684928"/>
        <c:axId val="1446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684928"/>
        <c:axId val="144687104"/>
      </c:lineChart>
      <c:dateAx>
        <c:axId val="144684928"/>
        <c:scaling>
          <c:orientation val="minMax"/>
        </c:scaling>
        <c:delete val="1"/>
        <c:axPos val="b"/>
        <c:numFmt formatCode="ge" sourceLinked="1"/>
        <c:majorTickMark val="none"/>
        <c:minorTickMark val="none"/>
        <c:tickLblPos val="none"/>
        <c:crossAx val="144687104"/>
        <c:crosses val="autoZero"/>
        <c:auto val="1"/>
        <c:lblOffset val="100"/>
        <c:baseTimeUnit val="years"/>
      </c:dateAx>
      <c:valAx>
        <c:axId val="1446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569472"/>
        <c:axId val="14657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569472"/>
        <c:axId val="146575744"/>
      </c:lineChart>
      <c:dateAx>
        <c:axId val="146569472"/>
        <c:scaling>
          <c:orientation val="minMax"/>
        </c:scaling>
        <c:delete val="1"/>
        <c:axPos val="b"/>
        <c:numFmt formatCode="ge" sourceLinked="1"/>
        <c:majorTickMark val="none"/>
        <c:minorTickMark val="none"/>
        <c:tickLblPos val="none"/>
        <c:crossAx val="146575744"/>
        <c:crosses val="autoZero"/>
        <c:auto val="1"/>
        <c:lblOffset val="100"/>
        <c:baseTimeUnit val="years"/>
      </c:dateAx>
      <c:valAx>
        <c:axId val="1465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673664"/>
        <c:axId val="1466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673664"/>
        <c:axId val="146675584"/>
      </c:lineChart>
      <c:dateAx>
        <c:axId val="146673664"/>
        <c:scaling>
          <c:orientation val="minMax"/>
        </c:scaling>
        <c:delete val="1"/>
        <c:axPos val="b"/>
        <c:numFmt formatCode="ge" sourceLinked="1"/>
        <c:majorTickMark val="none"/>
        <c:minorTickMark val="none"/>
        <c:tickLblPos val="none"/>
        <c:crossAx val="146675584"/>
        <c:crosses val="autoZero"/>
        <c:auto val="1"/>
        <c:lblOffset val="100"/>
        <c:baseTimeUnit val="years"/>
      </c:dateAx>
      <c:valAx>
        <c:axId val="1466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7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714624"/>
        <c:axId val="1467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714624"/>
        <c:axId val="146716544"/>
      </c:lineChart>
      <c:dateAx>
        <c:axId val="146714624"/>
        <c:scaling>
          <c:orientation val="minMax"/>
        </c:scaling>
        <c:delete val="1"/>
        <c:axPos val="b"/>
        <c:numFmt formatCode="ge" sourceLinked="1"/>
        <c:majorTickMark val="none"/>
        <c:minorTickMark val="none"/>
        <c:tickLblPos val="none"/>
        <c:crossAx val="146716544"/>
        <c:crosses val="autoZero"/>
        <c:auto val="1"/>
        <c:lblOffset val="100"/>
        <c:baseTimeUnit val="years"/>
      </c:dateAx>
      <c:valAx>
        <c:axId val="1467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7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1507.06</c:v>
                </c:pt>
                <c:pt idx="1">
                  <c:v>1400.4</c:v>
                </c:pt>
                <c:pt idx="2">
                  <c:v>1928.09</c:v>
                </c:pt>
                <c:pt idx="3">
                  <c:v>1881.36</c:v>
                </c:pt>
                <c:pt idx="4">
                  <c:v>2014.14</c:v>
                </c:pt>
              </c:numCache>
            </c:numRef>
          </c:val>
        </c:ser>
        <c:dLbls>
          <c:showLegendKey val="0"/>
          <c:showVal val="0"/>
          <c:showCatName val="0"/>
          <c:showSerName val="0"/>
          <c:showPercent val="0"/>
          <c:showBubbleSize val="0"/>
        </c:dLbls>
        <c:gapWidth val="150"/>
        <c:axId val="148051456"/>
        <c:axId val="1480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48051456"/>
        <c:axId val="148053376"/>
      </c:lineChart>
      <c:dateAx>
        <c:axId val="148051456"/>
        <c:scaling>
          <c:orientation val="minMax"/>
        </c:scaling>
        <c:delete val="1"/>
        <c:axPos val="b"/>
        <c:numFmt formatCode="ge" sourceLinked="1"/>
        <c:majorTickMark val="none"/>
        <c:minorTickMark val="none"/>
        <c:tickLblPos val="none"/>
        <c:crossAx val="148053376"/>
        <c:crosses val="autoZero"/>
        <c:auto val="1"/>
        <c:lblOffset val="100"/>
        <c:baseTimeUnit val="years"/>
      </c:dateAx>
      <c:valAx>
        <c:axId val="1480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0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49.78</c:v>
                </c:pt>
                <c:pt idx="1">
                  <c:v>50.26</c:v>
                </c:pt>
                <c:pt idx="2">
                  <c:v>58.74</c:v>
                </c:pt>
                <c:pt idx="3">
                  <c:v>62.87</c:v>
                </c:pt>
                <c:pt idx="4">
                  <c:v>50.91</c:v>
                </c:pt>
              </c:numCache>
            </c:numRef>
          </c:val>
        </c:ser>
        <c:dLbls>
          <c:showLegendKey val="0"/>
          <c:showVal val="0"/>
          <c:showCatName val="0"/>
          <c:showSerName val="0"/>
          <c:showPercent val="0"/>
          <c:showBubbleSize val="0"/>
        </c:dLbls>
        <c:gapWidth val="150"/>
        <c:axId val="148104320"/>
        <c:axId val="1481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48104320"/>
        <c:axId val="148106240"/>
      </c:lineChart>
      <c:dateAx>
        <c:axId val="148104320"/>
        <c:scaling>
          <c:orientation val="minMax"/>
        </c:scaling>
        <c:delete val="1"/>
        <c:axPos val="b"/>
        <c:numFmt formatCode="ge" sourceLinked="1"/>
        <c:majorTickMark val="none"/>
        <c:minorTickMark val="none"/>
        <c:tickLblPos val="none"/>
        <c:crossAx val="148106240"/>
        <c:crosses val="autoZero"/>
        <c:auto val="1"/>
        <c:lblOffset val="100"/>
        <c:baseTimeUnit val="years"/>
      </c:dateAx>
      <c:valAx>
        <c:axId val="1481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377.91</c:v>
                </c:pt>
                <c:pt idx="1">
                  <c:v>379.4</c:v>
                </c:pt>
                <c:pt idx="2">
                  <c:v>322.52999999999997</c:v>
                </c:pt>
                <c:pt idx="3">
                  <c:v>309.8</c:v>
                </c:pt>
                <c:pt idx="4">
                  <c:v>380.03</c:v>
                </c:pt>
              </c:numCache>
            </c:numRef>
          </c:val>
        </c:ser>
        <c:dLbls>
          <c:showLegendKey val="0"/>
          <c:showVal val="0"/>
          <c:showCatName val="0"/>
          <c:showSerName val="0"/>
          <c:showPercent val="0"/>
          <c:showBubbleSize val="0"/>
        </c:dLbls>
        <c:gapWidth val="150"/>
        <c:axId val="148136320"/>
        <c:axId val="1481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48136320"/>
        <c:axId val="148138240"/>
      </c:lineChart>
      <c:dateAx>
        <c:axId val="148136320"/>
        <c:scaling>
          <c:orientation val="minMax"/>
        </c:scaling>
        <c:delete val="1"/>
        <c:axPos val="b"/>
        <c:numFmt formatCode="ge" sourceLinked="1"/>
        <c:majorTickMark val="none"/>
        <c:minorTickMark val="none"/>
        <c:tickLblPos val="none"/>
        <c:crossAx val="148138240"/>
        <c:crosses val="autoZero"/>
        <c:auto val="1"/>
        <c:lblOffset val="100"/>
        <c:baseTimeUnit val="years"/>
      </c:dateAx>
      <c:valAx>
        <c:axId val="14813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13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椎葉村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D4</v>
      </c>
      <c r="AA8" s="52"/>
      <c r="AB8" s="52"/>
      <c r="AC8" s="52"/>
      <c r="AD8" s="52"/>
      <c r="AE8" s="52"/>
      <c r="AF8" s="52"/>
      <c r="AG8" s="53"/>
      <c r="AH8" s="3"/>
      <c r="AI8" s="54">
        <f>データ!Q6</f>
        <v>3001</v>
      </c>
      <c r="AJ8" s="55"/>
      <c r="AK8" s="55"/>
      <c r="AL8" s="55"/>
      <c r="AM8" s="55"/>
      <c r="AN8" s="55"/>
      <c r="AO8" s="55"/>
      <c r="AP8" s="56"/>
      <c r="AQ8" s="46">
        <f>データ!R6</f>
        <v>537.29</v>
      </c>
      <c r="AR8" s="46"/>
      <c r="AS8" s="46"/>
      <c r="AT8" s="46"/>
      <c r="AU8" s="46"/>
      <c r="AV8" s="46"/>
      <c r="AW8" s="46"/>
      <c r="AX8" s="46"/>
      <c r="AY8" s="46">
        <f>データ!S6</f>
        <v>5.59</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26.94</v>
      </c>
      <c r="S10" s="46"/>
      <c r="T10" s="46"/>
      <c r="U10" s="46"/>
      <c r="V10" s="46"/>
      <c r="W10" s="46"/>
      <c r="X10" s="46"/>
      <c r="Y10" s="46"/>
      <c r="Z10" s="80">
        <f>データ!P6</f>
        <v>2905</v>
      </c>
      <c r="AA10" s="80"/>
      <c r="AB10" s="80"/>
      <c r="AC10" s="80"/>
      <c r="AD10" s="80"/>
      <c r="AE10" s="80"/>
      <c r="AF10" s="80"/>
      <c r="AG10" s="80"/>
      <c r="AH10" s="2"/>
      <c r="AI10" s="80">
        <f>データ!T6</f>
        <v>786</v>
      </c>
      <c r="AJ10" s="80"/>
      <c r="AK10" s="80"/>
      <c r="AL10" s="80"/>
      <c r="AM10" s="80"/>
      <c r="AN10" s="80"/>
      <c r="AO10" s="80"/>
      <c r="AP10" s="80"/>
      <c r="AQ10" s="46">
        <f>データ!U6</f>
        <v>2</v>
      </c>
      <c r="AR10" s="46"/>
      <c r="AS10" s="46"/>
      <c r="AT10" s="46"/>
      <c r="AU10" s="46"/>
      <c r="AV10" s="46"/>
      <c r="AW10" s="46"/>
      <c r="AX10" s="46"/>
      <c r="AY10" s="46">
        <f>データ!V6</f>
        <v>393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454303</v>
      </c>
      <c r="D6" s="31">
        <f t="shared" si="3"/>
        <v>47</v>
      </c>
      <c r="E6" s="31">
        <f t="shared" si="3"/>
        <v>1</v>
      </c>
      <c r="F6" s="31">
        <f t="shared" si="3"/>
        <v>0</v>
      </c>
      <c r="G6" s="31">
        <f t="shared" si="3"/>
        <v>0</v>
      </c>
      <c r="H6" s="31" t="str">
        <f t="shared" si="3"/>
        <v>宮崎県　椎葉村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26.94</v>
      </c>
      <c r="P6" s="32">
        <f t="shared" si="3"/>
        <v>2905</v>
      </c>
      <c r="Q6" s="32">
        <f t="shared" si="3"/>
        <v>3001</v>
      </c>
      <c r="R6" s="32">
        <f t="shared" si="3"/>
        <v>537.29</v>
      </c>
      <c r="S6" s="32">
        <f t="shared" si="3"/>
        <v>5.59</v>
      </c>
      <c r="T6" s="32">
        <f t="shared" si="3"/>
        <v>786</v>
      </c>
      <c r="U6" s="32">
        <f t="shared" si="3"/>
        <v>2</v>
      </c>
      <c r="V6" s="32">
        <f t="shared" si="3"/>
        <v>393</v>
      </c>
      <c r="W6" s="33">
        <f>IF(W7="",NA(),W7)</f>
        <v>57.86</v>
      </c>
      <c r="X6" s="33">
        <f t="shared" ref="X6:AF6" si="4">IF(X7="",NA(),X7)</f>
        <v>59.54</v>
      </c>
      <c r="Y6" s="33">
        <f t="shared" si="4"/>
        <v>69.239999999999995</v>
      </c>
      <c r="Z6" s="33">
        <f t="shared" si="4"/>
        <v>75.819999999999993</v>
      </c>
      <c r="AA6" s="33">
        <f t="shared" si="4"/>
        <v>62.49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1507.06</v>
      </c>
      <c r="BE6" s="33">
        <f t="shared" ref="BE6:BM6" si="7">IF(BE7="",NA(),BE7)</f>
        <v>1400.4</v>
      </c>
      <c r="BF6" s="33">
        <f t="shared" si="7"/>
        <v>1928.09</v>
      </c>
      <c r="BG6" s="33">
        <f t="shared" si="7"/>
        <v>1881.36</v>
      </c>
      <c r="BH6" s="33">
        <f t="shared" si="7"/>
        <v>2014.14</v>
      </c>
      <c r="BI6" s="33">
        <f t="shared" si="7"/>
        <v>1442.51</v>
      </c>
      <c r="BJ6" s="33">
        <f t="shared" si="7"/>
        <v>1496.15</v>
      </c>
      <c r="BK6" s="33">
        <f t="shared" si="7"/>
        <v>1462.56</v>
      </c>
      <c r="BL6" s="33">
        <f t="shared" si="7"/>
        <v>1486.62</v>
      </c>
      <c r="BM6" s="33">
        <f t="shared" si="7"/>
        <v>1510.14</v>
      </c>
      <c r="BN6" s="32" t="str">
        <f>IF(BN7="","",IF(BN7="-","【-】","【"&amp;SUBSTITUTE(TEXT(BN7,"#,##0.00"),"-","△")&amp;"】"))</f>
        <v>【1,242.90】</v>
      </c>
      <c r="BO6" s="33">
        <f>IF(BO7="",NA(),BO7)</f>
        <v>49.78</v>
      </c>
      <c r="BP6" s="33">
        <f t="shared" ref="BP6:BX6" si="8">IF(BP7="",NA(),BP7)</f>
        <v>50.26</v>
      </c>
      <c r="BQ6" s="33">
        <f t="shared" si="8"/>
        <v>58.74</v>
      </c>
      <c r="BR6" s="33">
        <f t="shared" si="8"/>
        <v>62.87</v>
      </c>
      <c r="BS6" s="33">
        <f t="shared" si="8"/>
        <v>50.91</v>
      </c>
      <c r="BT6" s="33">
        <f t="shared" si="8"/>
        <v>33.299999999999997</v>
      </c>
      <c r="BU6" s="33">
        <f t="shared" si="8"/>
        <v>33.01</v>
      </c>
      <c r="BV6" s="33">
        <f t="shared" si="8"/>
        <v>32.39</v>
      </c>
      <c r="BW6" s="33">
        <f t="shared" si="8"/>
        <v>24.39</v>
      </c>
      <c r="BX6" s="33">
        <f t="shared" si="8"/>
        <v>22.67</v>
      </c>
      <c r="BY6" s="32" t="str">
        <f>IF(BY7="","",IF(BY7="-","【-】","【"&amp;SUBSTITUTE(TEXT(BY7,"#,##0.00"),"-","△")&amp;"】"))</f>
        <v>【33.35】</v>
      </c>
      <c r="BZ6" s="33">
        <f>IF(BZ7="",NA(),BZ7)</f>
        <v>377.91</v>
      </c>
      <c r="CA6" s="33">
        <f t="shared" ref="CA6:CI6" si="9">IF(CA7="",NA(),CA7)</f>
        <v>379.4</v>
      </c>
      <c r="CB6" s="33">
        <f t="shared" si="9"/>
        <v>322.52999999999997</v>
      </c>
      <c r="CC6" s="33">
        <f t="shared" si="9"/>
        <v>309.8</v>
      </c>
      <c r="CD6" s="33">
        <f t="shared" si="9"/>
        <v>380.03</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77.53</v>
      </c>
      <c r="CL6" s="33">
        <f t="shared" ref="CL6:CT6" si="10">IF(CL7="",NA(),CL7)</f>
        <v>75.400000000000006</v>
      </c>
      <c r="CM6" s="33">
        <f t="shared" si="10"/>
        <v>71.17</v>
      </c>
      <c r="CN6" s="33">
        <f t="shared" si="10"/>
        <v>68.680000000000007</v>
      </c>
      <c r="CO6" s="33">
        <f t="shared" si="10"/>
        <v>53.89</v>
      </c>
      <c r="CP6" s="33">
        <f t="shared" si="10"/>
        <v>50.66</v>
      </c>
      <c r="CQ6" s="33">
        <f t="shared" si="10"/>
        <v>51.11</v>
      </c>
      <c r="CR6" s="33">
        <f t="shared" si="10"/>
        <v>50.49</v>
      </c>
      <c r="CS6" s="33">
        <f t="shared" si="10"/>
        <v>48.36</v>
      </c>
      <c r="CT6" s="33">
        <f t="shared" si="10"/>
        <v>48.7</v>
      </c>
      <c r="CU6" s="32" t="str">
        <f>IF(CU7="","",IF(CU7="-","【-】","【"&amp;SUBSTITUTE(TEXT(CU7,"#,##0.00"),"-","△")&amp;"】"))</f>
        <v>【57.58】</v>
      </c>
      <c r="CV6" s="33">
        <f>IF(CV7="",NA(),CV7)</f>
        <v>77.08</v>
      </c>
      <c r="CW6" s="33">
        <f t="shared" ref="CW6:DE6" si="11">IF(CW7="",NA(),CW7)</f>
        <v>80.09</v>
      </c>
      <c r="CX6" s="33">
        <f t="shared" si="11"/>
        <v>83.35</v>
      </c>
      <c r="CY6" s="33">
        <f t="shared" si="11"/>
        <v>87.19</v>
      </c>
      <c r="CZ6" s="33">
        <f t="shared" si="11"/>
        <v>92.37</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3">
        <f t="shared" si="14"/>
        <v>23.81</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454303</v>
      </c>
      <c r="D7" s="35">
        <v>47</v>
      </c>
      <c r="E7" s="35">
        <v>1</v>
      </c>
      <c r="F7" s="35">
        <v>0</v>
      </c>
      <c r="G7" s="35">
        <v>0</v>
      </c>
      <c r="H7" s="35" t="s">
        <v>93</v>
      </c>
      <c r="I7" s="35" t="s">
        <v>94</v>
      </c>
      <c r="J7" s="35" t="s">
        <v>95</v>
      </c>
      <c r="K7" s="35" t="s">
        <v>96</v>
      </c>
      <c r="L7" s="35" t="s">
        <v>97</v>
      </c>
      <c r="M7" s="36" t="s">
        <v>98</v>
      </c>
      <c r="N7" s="36" t="s">
        <v>99</v>
      </c>
      <c r="O7" s="36">
        <v>26.94</v>
      </c>
      <c r="P7" s="36">
        <v>2905</v>
      </c>
      <c r="Q7" s="36">
        <v>3001</v>
      </c>
      <c r="R7" s="36">
        <v>537.29</v>
      </c>
      <c r="S7" s="36">
        <v>5.59</v>
      </c>
      <c r="T7" s="36">
        <v>786</v>
      </c>
      <c r="U7" s="36">
        <v>2</v>
      </c>
      <c r="V7" s="36">
        <v>393</v>
      </c>
      <c r="W7" s="36">
        <v>57.86</v>
      </c>
      <c r="X7" s="36">
        <v>59.54</v>
      </c>
      <c r="Y7" s="36">
        <v>69.239999999999995</v>
      </c>
      <c r="Z7" s="36">
        <v>75.819999999999993</v>
      </c>
      <c r="AA7" s="36">
        <v>62.49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1507.06</v>
      </c>
      <c r="BE7" s="36">
        <v>1400.4</v>
      </c>
      <c r="BF7" s="36">
        <v>1928.09</v>
      </c>
      <c r="BG7" s="36">
        <v>1881.36</v>
      </c>
      <c r="BH7" s="36">
        <v>2014.14</v>
      </c>
      <c r="BI7" s="36">
        <v>1442.51</v>
      </c>
      <c r="BJ7" s="36">
        <v>1496.15</v>
      </c>
      <c r="BK7" s="36">
        <v>1462.56</v>
      </c>
      <c r="BL7" s="36">
        <v>1486.62</v>
      </c>
      <c r="BM7" s="36">
        <v>1510.14</v>
      </c>
      <c r="BN7" s="36">
        <v>1242.9000000000001</v>
      </c>
      <c r="BO7" s="36">
        <v>49.78</v>
      </c>
      <c r="BP7" s="36">
        <v>50.26</v>
      </c>
      <c r="BQ7" s="36">
        <v>58.74</v>
      </c>
      <c r="BR7" s="36">
        <v>62.87</v>
      </c>
      <c r="BS7" s="36">
        <v>50.91</v>
      </c>
      <c r="BT7" s="36">
        <v>33.299999999999997</v>
      </c>
      <c r="BU7" s="36">
        <v>33.01</v>
      </c>
      <c r="BV7" s="36">
        <v>32.39</v>
      </c>
      <c r="BW7" s="36">
        <v>24.39</v>
      </c>
      <c r="BX7" s="36">
        <v>22.67</v>
      </c>
      <c r="BY7" s="36">
        <v>33.35</v>
      </c>
      <c r="BZ7" s="36">
        <v>377.91</v>
      </c>
      <c r="CA7" s="36">
        <v>379.4</v>
      </c>
      <c r="CB7" s="36">
        <v>322.52999999999997</v>
      </c>
      <c r="CC7" s="36">
        <v>309.8</v>
      </c>
      <c r="CD7" s="36">
        <v>380.03</v>
      </c>
      <c r="CE7" s="36">
        <v>526.57000000000005</v>
      </c>
      <c r="CF7" s="36">
        <v>523.08000000000004</v>
      </c>
      <c r="CG7" s="36">
        <v>530.83000000000004</v>
      </c>
      <c r="CH7" s="36">
        <v>734.18</v>
      </c>
      <c r="CI7" s="36">
        <v>789.62</v>
      </c>
      <c r="CJ7" s="36">
        <v>524.69000000000005</v>
      </c>
      <c r="CK7" s="36">
        <v>77.53</v>
      </c>
      <c r="CL7" s="36">
        <v>75.400000000000006</v>
      </c>
      <c r="CM7" s="36">
        <v>71.17</v>
      </c>
      <c r="CN7" s="36">
        <v>68.680000000000007</v>
      </c>
      <c r="CO7" s="36">
        <v>53.89</v>
      </c>
      <c r="CP7" s="36">
        <v>50.66</v>
      </c>
      <c r="CQ7" s="36">
        <v>51.11</v>
      </c>
      <c r="CR7" s="36">
        <v>50.49</v>
      </c>
      <c r="CS7" s="36">
        <v>48.36</v>
      </c>
      <c r="CT7" s="36">
        <v>48.7</v>
      </c>
      <c r="CU7" s="36">
        <v>57.58</v>
      </c>
      <c r="CV7" s="36">
        <v>77.08</v>
      </c>
      <c r="CW7" s="36">
        <v>80.09</v>
      </c>
      <c r="CX7" s="36">
        <v>83.35</v>
      </c>
      <c r="CY7" s="36">
        <v>87.19</v>
      </c>
      <c r="CZ7" s="36">
        <v>92.37</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23.81</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2017-02-14T07:15:26Z</cp:lastPrinted>
  <dcterms:created xsi:type="dcterms:W3CDTF">2016-12-02T02:23:18Z</dcterms:created>
  <dcterms:modified xsi:type="dcterms:W3CDTF">2017-02-21T04:08:31Z</dcterms:modified>
  <cp:category/>
</cp:coreProperties>
</file>