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55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<sst xmlns="http://schemas.openxmlformats.org/spreadsheetml/2006/main" count="218" uniqueCount="108">
  <si>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</si>
  <si>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</si>
  <si>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</si>
  <si>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</si>
  <si>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</si>
  <si>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</si>
  <si>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</si>
  <si>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</si>
  <si>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</si>
  <si>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</si>
  <si>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</si>
  <si>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</si>
  <si>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</si>
  <si>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</si>
  <si>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</si>
  <si>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</si>
  <si>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</si>
  <si>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</si>
  <si>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</si>
  <si>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</si>
  <si>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</si>
  <si>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</si>
  <si>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</si>
  <si>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</si>
  <si>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</si>
  <si>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</si>
  <si>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</si>
  <si>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</si>
  <si>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</si>
  <si>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</si>
  <si>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</si>
  <si>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</si>
  <si>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</si>
  <si>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</si>
  <si>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</si>
  <si>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</si>
  <si>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</si>
  <si>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</si>
  <si>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</si>
  <si>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</si>
  <si>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</si>
  <si>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</si>
  <si>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</si>
  <si>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</si>
  <si>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</si>
  <si>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</si>
  <si>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</si>
  <si>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</si>
  <si>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</si>
  <si>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</si>
  <si>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</si>
  <si>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</si>
  <si>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</si>
  <si>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</si>
  <si>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</si>
  <si>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</si>
  <si>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</si>
  <si>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</si>
  <si>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</si>
  <si>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</si>
  <si>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</si>
  <si>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</si>
  <si>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</si>
  <si>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</si>
  <si>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</si>
  <si>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</si>
  <si>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</si>
  <si>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</si>
  <si>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</si>
  <si>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</si>
  <si>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</si>
  <si>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</si>
  <si>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</si>
  <si>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</si>
  <si>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</si>
  <si>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</si>
  <si>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</si>
  <si>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</si>
  <si>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</si>
  <si>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</si>
  <si>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</si>
  <si>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</si>
  <si>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</si>
  <si>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</si>
  <si>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</si>
  <si>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</si>
  <si>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</si>
  <si>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</si>
  <si>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</si>
  <si>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</si>
  <si>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</si>
  <si>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</si>
  <si>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</si>
  <si>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五ケ瀬町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</si>
  <si>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</si>
  <si>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</si>
  <si>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</si>
  <si>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</si>
  <si>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</si>
  <si>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</si>
  <si>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</si>
  <si>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</si>
  <si>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</si>
  <si>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</si>
  <si>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</si>
  <si>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施設の老朽化による更新が今後発生することを考えると、現況の水道料金設定では、特別会計だけではなく一般会計まで圧迫する形となっていきます。
計画的な水道料金の値上げ、施設更新を実施していく必要があります。</t>
    <phoneticPr fontId="4"/>
  </si>
  <si>
    <t>　収益的収支比率をみると平成25年度から増加傾向にあり経営健全化が図られています。
　企業債残高対給水収益比率については、平成25年度から大規模な施設整備により企業債残高が増加しており、平成27年度は事業の関係で減少していますが、今後も整備が継続される予定であり、増加傾向にあります。
　料金回収率については、平均56％と低い水準にあり、本町水道事業が一般会計からの繰入金・企業債の補てんによって賄われていることがわかります。
　給水原価については、類似団体平均及び全国平均を大幅に下回っており、本町は、1㎥当たり100円という料金設定となっていますが、今後は起債残高の増加や修繕費用の増加により、増加傾向にあります。
　施設利用率、有収率は平均を上回っており、効率性はよいと判断していますが、今後の老朽化に備えた計画を策定する必要があります。
　上記のとおり、収益的収支比率も100％を大幅に下回っており、経営の健全性が確保されているとはいえない状況であり、今後の料金体系の見直し、水道施設整備に係る事業の的確な整備計画の策定等により経営の健全化を図る必要があります。</t>
    <rPh sb="1" eb="4">
      <t>シュウエキテキ</t>
    </rPh>
    <rPh sb="4" eb="6">
      <t>シュウシ</t>
    </rPh>
    <rPh sb="6" eb="8">
      <t>ヒリツ</t>
    </rPh>
    <rPh sb="12" eb="14">
      <t>ヘイセイ</t>
    </rPh>
    <rPh sb="16" eb="18">
      <t>ネンド</t>
    </rPh>
    <rPh sb="20" eb="22">
      <t>ゾウカ</t>
    </rPh>
    <rPh sb="22" eb="24">
      <t>ケイコウ</t>
    </rPh>
    <rPh sb="27" eb="29">
      <t>ケイエイ</t>
    </rPh>
    <rPh sb="29" eb="32">
      <t>ケンゼンカ</t>
    </rPh>
    <rPh sb="33" eb="34">
      <t>ハカ</t>
    </rPh>
    <rPh sb="43" eb="45">
      <t>キギョウ</t>
    </rPh>
    <rPh sb="45" eb="46">
      <t>サイ</t>
    </rPh>
    <rPh sb="46" eb="48">
      <t>ザンダカ</t>
    </rPh>
    <rPh sb="48" eb="49">
      <t>タイ</t>
    </rPh>
    <rPh sb="49" eb="51">
      <t>キュウスイ</t>
    </rPh>
    <rPh sb="51" eb="53">
      <t>シュウエキ</t>
    </rPh>
    <rPh sb="53" eb="55">
      <t>ヒリツ</t>
    </rPh>
    <rPh sb="61" eb="63">
      <t>ヘイセイ</t>
    </rPh>
    <rPh sb="65" eb="67">
      <t>ネンド</t>
    </rPh>
    <rPh sb="69" eb="72">
      <t>ダイキボ</t>
    </rPh>
    <rPh sb="73" eb="75">
      <t>シセツ</t>
    </rPh>
    <rPh sb="75" eb="77">
      <t>セイビ</t>
    </rPh>
    <rPh sb="80" eb="82">
      <t>キギョウ</t>
    </rPh>
    <rPh sb="82" eb="83">
      <t>サイ</t>
    </rPh>
    <rPh sb="83" eb="85">
      <t>ザンダカ</t>
    </rPh>
    <rPh sb="86" eb="88">
      <t>ゾウカ</t>
    </rPh>
    <rPh sb="93" eb="95">
      <t>ヘイセイ</t>
    </rPh>
    <rPh sb="97" eb="99">
      <t>ネンド</t>
    </rPh>
    <rPh sb="100" eb="102">
      <t>ジギョウ</t>
    </rPh>
    <rPh sb="103" eb="105">
      <t>カンケイ</t>
    </rPh>
    <rPh sb="106" eb="108">
      <t>ゲンショウ</t>
    </rPh>
    <rPh sb="115" eb="117">
      <t>コンゴ</t>
    </rPh>
    <rPh sb="118" eb="120">
      <t>セイビ</t>
    </rPh>
    <rPh sb="121" eb="123">
      <t>ケイゾク</t>
    </rPh>
    <rPh sb="126" eb="128">
      <t>ヨテイ</t>
    </rPh>
    <rPh sb="132" eb="134">
      <t>ゾウカ</t>
    </rPh>
    <rPh sb="134" eb="136">
      <t>ケイコウ</t>
    </rPh>
    <rPh sb="144" eb="146">
      <t>リョウキン</t>
    </rPh>
    <rPh sb="146" eb="148">
      <t>カイシュウ</t>
    </rPh>
    <rPh sb="148" eb="149">
      <t>リツ</t>
    </rPh>
    <rPh sb="155" eb="157">
      <t>ヘイキン</t>
    </rPh>
    <rPh sb="161" eb="162">
      <t>ヒク</t>
    </rPh>
    <rPh sb="163" eb="165">
      <t>スイジュン</t>
    </rPh>
    <rPh sb="183" eb="186">
      <t>クリイレキン</t>
    </rPh>
    <rPh sb="225" eb="227">
      <t>ルイジ</t>
    </rPh>
    <rPh sb="227" eb="229">
      <t>ダンタイ</t>
    </rPh>
    <rPh sb="229" eb="231">
      <t>ヘイキン</t>
    </rPh>
    <rPh sb="231" eb="232">
      <t>オヨ</t>
    </rPh>
    <rPh sb="233" eb="235">
      <t>ゼンコク</t>
    </rPh>
    <rPh sb="235" eb="237">
      <t>ヘイキン</t>
    </rPh>
    <rPh sb="238" eb="240">
      <t>オオハバ</t>
    </rPh>
    <rPh sb="241" eb="242">
      <t>シタ</t>
    </rPh>
    <rPh sb="242" eb="243">
      <t>マワ</t>
    </rPh>
    <rPh sb="277" eb="279">
      <t>コンゴ</t>
    </rPh>
    <rPh sb="280" eb="282">
      <t>キサイ</t>
    </rPh>
    <rPh sb="282" eb="284">
      <t>ザンダカ</t>
    </rPh>
    <rPh sb="285" eb="287">
      <t>ゾウカ</t>
    </rPh>
    <rPh sb="288" eb="290">
      <t>シュウゼン</t>
    </rPh>
    <rPh sb="290" eb="292">
      <t>ヒヨウ</t>
    </rPh>
    <rPh sb="293" eb="295">
      <t>ゾウカ</t>
    </rPh>
    <rPh sb="299" eb="301">
      <t>ゾウカ</t>
    </rPh>
    <rPh sb="301" eb="303">
      <t>ケイコウ</t>
    </rPh>
    <rPh sb="424" eb="426">
      <t>ジョウキョウ</t>
    </rPh>
    <rPh sb="430" eb="432">
      <t>コンゴ</t>
    </rPh>
    <rPh sb="433" eb="435">
      <t>リョウキン</t>
    </rPh>
    <rPh sb="435" eb="437">
      <t>タイケイ</t>
    </rPh>
    <rPh sb="438" eb="440">
      <t>ミナオ</t>
    </rPh>
    <rPh sb="442" eb="444">
      <t>スイドウ</t>
    </rPh>
    <rPh sb="444" eb="446">
      <t>シセツ</t>
    </rPh>
    <rPh sb="446" eb="448">
      <t>セイビ</t>
    </rPh>
    <rPh sb="449" eb="450">
      <t>カカ</t>
    </rPh>
    <rPh sb="454" eb="456">
      <t>テキカク</t>
    </rPh>
    <rPh sb="457" eb="459">
      <t>セイビ</t>
    </rPh>
    <rPh sb="459" eb="461">
      <t>ケイカク</t>
    </rPh>
    <rPh sb="462" eb="464">
      <t>サクテイ</t>
    </rPh>
    <rPh sb="464" eb="465">
      <t>トウ</t>
    </rPh>
    <rPh sb="468" eb="470">
      <t>ケイエイ</t>
    </rPh>
    <rPh sb="471" eb="474">
      <t>ケンゼンカ</t>
    </rPh>
    <rPh sb="475" eb="476">
      <t>ハカ</t>
    </rPh>
    <rPh sb="477" eb="479">
      <t>ヒツヨウ</t>
    </rPh>
    <phoneticPr fontId="4"/>
  </si>
  <si>
    <t>施設利用率、有収率をみても高い水準であり、類似団体平均値を上回っている状況で老朽化の影響は見られませんが、計装盤やポンプ等の経年劣化による修繕が多くみられるようになってきています。
管路は最近敷設されたものしかなく、耐用年数には達していないため顕著に老朽化は認められませんが、簡易水道統合計画によって給水範囲を拡大した際にあわせて管路更新を実施しており、今後も随時計画的に行っていきます。</t>
    <rPh sb="13" eb="14">
      <t>タカ</t>
    </rPh>
    <rPh sb="15" eb="17">
      <t>スイジュン</t>
    </rPh>
    <rPh sb="21" eb="23">
      <t>ルイジ</t>
    </rPh>
    <rPh sb="23" eb="25">
      <t>ダンタイ</t>
    </rPh>
    <rPh sb="25" eb="28">
      <t>ヘイキンチ</t>
    </rPh>
    <rPh sb="29" eb="31">
      <t>ウワマワ</t>
    </rPh>
    <rPh sb="35" eb="3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</si>
</sst>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14.73</c:v>
                </c:pt>
                <c:pt idx="4" formatCode="#,##0.00;&quot;△&quot;#,##0.00;&quot;-&quot;">
                  <c:v>3.46</c:v>
                </c:pt>
              </c:numCache>
            </c:numRef>
          </c:val>
        </c:ser>
        <c:dLbls>
          <c:showLegendKey val="0"/>
          <c:showVal val="0"/>
          <c:showCatName val="0"/>
          <c:showSerName val="0"/>
          <c:showPercent val="0"/>
          <c:showBubbleSize val="0"/>
        </c:dLbls>
        <c:gapWidth val="150"/>
        <c:axId val="158169728"/>
        <c:axId val="1581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8169728"/>
        <c:axId val="158180096"/>
      </c:lineChart>
      <c:dateAx>
        <c:axId val="158169728"/>
        <c:scaling>
          <c:orientation val="minMax"/>
        </c:scaling>
        <c:delete val="1"/>
        <c:axPos val="b"/>
        <c:numFmt formatCode="ge" sourceLinked="1"/>
        <c:majorTickMark val="none"/>
        <c:minorTickMark val="none"/>
        <c:tickLblPos val="none"/>
        <c:crossAx val="158180096"/>
        <c:crosses val="autoZero"/>
        <c:auto val="1"/>
        <c:lblOffset val="100"/>
        <c:baseTimeUnit val="years"/>
      </c:dateAx>
      <c:valAx>
        <c:axId val="1581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82.12</c:v>
                </c:pt>
                <c:pt idx="1">
                  <c:v>81.48</c:v>
                </c:pt>
                <c:pt idx="2">
                  <c:v>80.84</c:v>
                </c:pt>
                <c:pt idx="3">
                  <c:v>79.489999999999995</c:v>
                </c:pt>
                <c:pt idx="4">
                  <c:v>80.53</c:v>
                </c:pt>
              </c:numCache>
            </c:numRef>
          </c:val>
        </c:ser>
        <c:dLbls>
          <c:showLegendKey val="0"/>
          <c:showVal val="0"/>
          <c:showCatName val="0"/>
          <c:showSerName val="0"/>
          <c:showPercent val="0"/>
          <c:showBubbleSize val="0"/>
        </c:dLbls>
        <c:gapWidth val="150"/>
        <c:axId val="158383104"/>
        <c:axId val="1583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58383104"/>
        <c:axId val="158397568"/>
      </c:lineChart>
      <c:dateAx>
        <c:axId val="158383104"/>
        <c:scaling>
          <c:orientation val="minMax"/>
        </c:scaling>
        <c:delete val="1"/>
        <c:axPos val="b"/>
        <c:numFmt formatCode="ge" sourceLinked="1"/>
        <c:majorTickMark val="none"/>
        <c:minorTickMark val="none"/>
        <c:tickLblPos val="none"/>
        <c:crossAx val="158397568"/>
        <c:crosses val="autoZero"/>
        <c:auto val="1"/>
        <c:lblOffset val="100"/>
        <c:baseTimeUnit val="years"/>
      </c:dateAx>
      <c:valAx>
        <c:axId val="1583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99.13</c:v>
                </c:pt>
                <c:pt idx="1">
                  <c:v>99.12</c:v>
                </c:pt>
                <c:pt idx="2">
                  <c:v>99.11</c:v>
                </c:pt>
                <c:pt idx="3">
                  <c:v>99.1</c:v>
                </c:pt>
                <c:pt idx="4">
                  <c:v>99.09</c:v>
                </c:pt>
              </c:numCache>
            </c:numRef>
          </c:val>
        </c:ser>
        <c:dLbls>
          <c:showLegendKey val="0"/>
          <c:showVal val="0"/>
          <c:showCatName val="0"/>
          <c:showSerName val="0"/>
          <c:showPercent val="0"/>
          <c:showBubbleSize val="0"/>
        </c:dLbls>
        <c:gapWidth val="150"/>
        <c:axId val="158497408"/>
        <c:axId val="1584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58497408"/>
        <c:axId val="158499584"/>
      </c:lineChart>
      <c:dateAx>
        <c:axId val="158497408"/>
        <c:scaling>
          <c:orientation val="minMax"/>
        </c:scaling>
        <c:delete val="1"/>
        <c:axPos val="b"/>
        <c:numFmt formatCode="ge" sourceLinked="1"/>
        <c:majorTickMark val="none"/>
        <c:minorTickMark val="none"/>
        <c:tickLblPos val="none"/>
        <c:crossAx val="158499584"/>
        <c:crosses val="autoZero"/>
        <c:auto val="1"/>
        <c:lblOffset val="100"/>
        <c:baseTimeUnit val="years"/>
      </c:dateAx>
      <c:valAx>
        <c:axId val="1584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77.88</c:v>
                </c:pt>
                <c:pt idx="1">
                  <c:v>75.06</c:v>
                </c:pt>
                <c:pt idx="2">
                  <c:v>80.44</c:v>
                </c:pt>
                <c:pt idx="3">
                  <c:v>82.21</c:v>
                </c:pt>
                <c:pt idx="4">
                  <c:v>83.24</c:v>
                </c:pt>
              </c:numCache>
            </c:numRef>
          </c:val>
        </c:ser>
        <c:dLbls>
          <c:showLegendKey val="0"/>
          <c:showVal val="0"/>
          <c:showCatName val="0"/>
          <c:showSerName val="0"/>
          <c:showPercent val="0"/>
          <c:showBubbleSize val="0"/>
        </c:dLbls>
        <c:gapWidth val="150"/>
        <c:axId val="157755648"/>
        <c:axId val="1577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7755648"/>
        <c:axId val="157766016"/>
      </c:lineChart>
      <c:dateAx>
        <c:axId val="157755648"/>
        <c:scaling>
          <c:orientation val="minMax"/>
        </c:scaling>
        <c:delete val="1"/>
        <c:axPos val="b"/>
        <c:numFmt formatCode="ge" sourceLinked="1"/>
        <c:majorTickMark val="none"/>
        <c:minorTickMark val="none"/>
        <c:tickLblPos val="none"/>
        <c:crossAx val="157766016"/>
        <c:crosses val="autoZero"/>
        <c:auto val="1"/>
        <c:lblOffset val="100"/>
        <c:baseTimeUnit val="years"/>
      </c:dateAx>
      <c:valAx>
        <c:axId val="1577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792128"/>
        <c:axId val="1577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792128"/>
        <c:axId val="157798400"/>
      </c:lineChart>
      <c:dateAx>
        <c:axId val="157792128"/>
        <c:scaling>
          <c:orientation val="minMax"/>
        </c:scaling>
        <c:delete val="1"/>
        <c:axPos val="b"/>
        <c:numFmt formatCode="ge" sourceLinked="1"/>
        <c:majorTickMark val="none"/>
        <c:minorTickMark val="none"/>
        <c:tickLblPos val="none"/>
        <c:crossAx val="157798400"/>
        <c:crosses val="autoZero"/>
        <c:auto val="1"/>
        <c:lblOffset val="100"/>
        <c:baseTimeUnit val="years"/>
      </c:dateAx>
      <c:valAx>
        <c:axId val="1577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21184"/>
        <c:axId val="1578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21184"/>
        <c:axId val="157847936"/>
      </c:lineChart>
      <c:dateAx>
        <c:axId val="157821184"/>
        <c:scaling>
          <c:orientation val="minMax"/>
        </c:scaling>
        <c:delete val="1"/>
        <c:axPos val="b"/>
        <c:numFmt formatCode="ge" sourceLinked="1"/>
        <c:majorTickMark val="none"/>
        <c:minorTickMark val="none"/>
        <c:tickLblPos val="none"/>
        <c:crossAx val="157847936"/>
        <c:crosses val="autoZero"/>
        <c:auto val="1"/>
        <c:lblOffset val="100"/>
        <c:baseTimeUnit val="years"/>
      </c:dateAx>
      <c:valAx>
        <c:axId val="1578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538368"/>
        <c:axId val="1585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538368"/>
        <c:axId val="158544640"/>
      </c:lineChart>
      <c:dateAx>
        <c:axId val="158538368"/>
        <c:scaling>
          <c:orientation val="minMax"/>
        </c:scaling>
        <c:delete val="1"/>
        <c:axPos val="b"/>
        <c:numFmt formatCode="ge" sourceLinked="1"/>
        <c:majorTickMark val="none"/>
        <c:minorTickMark val="none"/>
        <c:tickLblPos val="none"/>
        <c:crossAx val="158544640"/>
        <c:crosses val="autoZero"/>
        <c:auto val="1"/>
        <c:lblOffset val="100"/>
        <c:baseTimeUnit val="years"/>
      </c:dateAx>
      <c:valAx>
        <c:axId val="1585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571520"/>
        <c:axId val="1582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571520"/>
        <c:axId val="158270208"/>
      </c:lineChart>
      <c:dateAx>
        <c:axId val="158571520"/>
        <c:scaling>
          <c:orientation val="minMax"/>
        </c:scaling>
        <c:delete val="1"/>
        <c:axPos val="b"/>
        <c:numFmt formatCode="ge" sourceLinked="1"/>
        <c:majorTickMark val="none"/>
        <c:minorTickMark val="none"/>
        <c:tickLblPos val="none"/>
        <c:crossAx val="158270208"/>
        <c:crosses val="autoZero"/>
        <c:auto val="1"/>
        <c:lblOffset val="100"/>
        <c:baseTimeUnit val="years"/>
      </c:dateAx>
      <c:valAx>
        <c:axId val="1582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377.95</c:v>
                </c:pt>
                <c:pt idx="1">
                  <c:v>417.01</c:v>
                </c:pt>
                <c:pt idx="2">
                  <c:v>698.56</c:v>
                </c:pt>
                <c:pt idx="3">
                  <c:v>854.94</c:v>
                </c:pt>
                <c:pt idx="4">
                  <c:v>749.75</c:v>
                </c:pt>
              </c:numCache>
            </c:numRef>
          </c:val>
        </c:ser>
        <c:dLbls>
          <c:showLegendKey val="0"/>
          <c:showVal val="0"/>
          <c:showCatName val="0"/>
          <c:showSerName val="0"/>
          <c:showPercent val="0"/>
          <c:showBubbleSize val="0"/>
        </c:dLbls>
        <c:gapWidth val="150"/>
        <c:axId val="158287744"/>
        <c:axId val="1582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8287744"/>
        <c:axId val="158298112"/>
      </c:lineChart>
      <c:dateAx>
        <c:axId val="158287744"/>
        <c:scaling>
          <c:orientation val="minMax"/>
        </c:scaling>
        <c:delete val="1"/>
        <c:axPos val="b"/>
        <c:numFmt formatCode="ge" sourceLinked="1"/>
        <c:majorTickMark val="none"/>
        <c:minorTickMark val="none"/>
        <c:tickLblPos val="none"/>
        <c:crossAx val="158298112"/>
        <c:crosses val="autoZero"/>
        <c:auto val="1"/>
        <c:lblOffset val="100"/>
        <c:baseTimeUnit val="years"/>
      </c:dateAx>
      <c:valAx>
        <c:axId val="1582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55.16</c:v>
                </c:pt>
                <c:pt idx="1">
                  <c:v>68.959999999999994</c:v>
                </c:pt>
                <c:pt idx="2">
                  <c:v>50.4</c:v>
                </c:pt>
                <c:pt idx="3">
                  <c:v>47.72</c:v>
                </c:pt>
                <c:pt idx="4">
                  <c:v>58.31</c:v>
                </c:pt>
              </c:numCache>
            </c:numRef>
          </c:val>
        </c:ser>
        <c:dLbls>
          <c:showLegendKey val="0"/>
          <c:showVal val="0"/>
          <c:showCatName val="0"/>
          <c:showSerName val="0"/>
          <c:showPercent val="0"/>
          <c:showBubbleSize val="0"/>
        </c:dLbls>
        <c:gapWidth val="150"/>
        <c:axId val="158327936"/>
        <c:axId val="1583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8327936"/>
        <c:axId val="158329856"/>
      </c:lineChart>
      <c:dateAx>
        <c:axId val="158327936"/>
        <c:scaling>
          <c:orientation val="minMax"/>
        </c:scaling>
        <c:delete val="1"/>
        <c:axPos val="b"/>
        <c:numFmt formatCode="ge" sourceLinked="1"/>
        <c:majorTickMark val="none"/>
        <c:minorTickMark val="none"/>
        <c:tickLblPos val="none"/>
        <c:crossAx val="158329856"/>
        <c:crosses val="autoZero"/>
        <c:auto val="1"/>
        <c:lblOffset val="100"/>
        <c:baseTimeUnit val="years"/>
      </c:dateAx>
      <c:valAx>
        <c:axId val="1583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106.97</c:v>
                </c:pt>
                <c:pt idx="1">
                  <c:v>85.7</c:v>
                </c:pt>
                <c:pt idx="2">
                  <c:v>111.18</c:v>
                </c:pt>
                <c:pt idx="3">
                  <c:v>128.99</c:v>
                </c:pt>
                <c:pt idx="4">
                  <c:v>126.04</c:v>
                </c:pt>
              </c:numCache>
            </c:numRef>
          </c:val>
        </c:ser>
        <c:dLbls>
          <c:showLegendKey val="0"/>
          <c:showVal val="0"/>
          <c:showCatName val="0"/>
          <c:showSerName val="0"/>
          <c:showPercent val="0"/>
          <c:showBubbleSize val="0"/>
        </c:dLbls>
        <c:gapWidth val="150"/>
        <c:axId val="158350720"/>
        <c:axId val="1583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8350720"/>
        <c:axId val="158365184"/>
      </c:lineChart>
      <c:dateAx>
        <c:axId val="158350720"/>
        <c:scaling>
          <c:orientation val="minMax"/>
        </c:scaling>
        <c:delete val="1"/>
        <c:axPos val="b"/>
        <c:numFmt formatCode="ge" sourceLinked="1"/>
        <c:majorTickMark val="none"/>
        <c:minorTickMark val="none"/>
        <c:tickLblPos val="none"/>
        <c:crossAx val="158365184"/>
        <c:crosses val="autoZero"/>
        <c:auto val="1"/>
        <c:lblOffset val="100"/>
        <c:baseTimeUnit val="years"/>
      </c:dateAx>
      <c:valAx>
        <c:axId val="1583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宮崎県　五ケ瀬町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4164</v>
      </c>
      <c r="AJ8" s="80"/>
      <c r="AK8" s="80"/>
      <c r="AL8" s="80"/>
      <c r="AM8" s="80"/>
      <c r="AN8" s="80"/>
      <c r="AO8" s="80"/>
      <c r="AP8" s="81"/>
      <c r="AQ8" s="56">
        <f>データ!R6</f>
        <v>171.73</v>
      </c>
      <c r="AR8" s="56"/>
      <c r="AS8" s="56"/>
      <c r="AT8" s="56"/>
      <c r="AU8" s="56"/>
      <c r="AV8" s="56"/>
      <c r="AW8" s="56"/>
      <c r="AX8" s="56"/>
      <c r="AY8" s="56">
        <f>データ!S6</f>
        <v>24.25</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70.84</v>
      </c>
      <c r="S10" s="56"/>
      <c r="T10" s="56"/>
      <c r="U10" s="56"/>
      <c r="V10" s="56"/>
      <c r="W10" s="56"/>
      <c r="X10" s="56"/>
      <c r="Y10" s="56"/>
      <c r="Z10" s="70">
        <f>データ!P6</f>
        <v>2160</v>
      </c>
      <c r="AA10" s="70"/>
      <c r="AB10" s="70"/>
      <c r="AC10" s="70"/>
      <c r="AD10" s="70"/>
      <c r="AE10" s="70"/>
      <c r="AF10" s="70"/>
      <c r="AG10" s="70"/>
      <c r="AH10" s="2"/>
      <c r="AI10" s="70">
        <f>データ!T6</f>
        <v>2837</v>
      </c>
      <c r="AJ10" s="70"/>
      <c r="AK10" s="70"/>
      <c r="AL10" s="70"/>
      <c r="AM10" s="70"/>
      <c r="AN10" s="70"/>
      <c r="AO10" s="70"/>
      <c r="AP10" s="70"/>
      <c r="AQ10" s="56">
        <f>データ!U6</f>
        <v>9.84</v>
      </c>
      <c r="AR10" s="56"/>
      <c r="AS10" s="56"/>
      <c r="AT10" s="56"/>
      <c r="AU10" s="56"/>
      <c r="AV10" s="56"/>
      <c r="AW10" s="56"/>
      <c r="AX10" s="56"/>
      <c r="AY10" s="56">
        <f>データ!V6</f>
        <v>288.31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24</v>
      </c>
      <c r="BM14" s="65"/>
      <c r="BN14" s="65"/>
      <c r="BO14" s="65"/>
      <c r="BP14" s="65"/>
      <c r="BQ14" s="65"/>
      <c r="BR14" s="65"/>
      <c r="BS14" s="65"/>
      <c r="BT14" s="65"/>
      <c r="BU14" s="65"/>
      <c r="BV14" s="65"/>
      <c r="BW14" s="65"/>
      <c r="BX14" s="65"/>
      <c r="BY14" s="65"/>
      <c r="BZ14" s="66"/>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67"/>
      <c r="BM15" s="68"/>
      <c r="BN15" s="68"/>
      <c r="BO15" s="68"/>
      <c r="BP15" s="68"/>
      <c r="BQ15" s="68"/>
      <c r="BR15" s="68"/>
      <c r="BS15" s="68"/>
      <c r="BT15" s="68"/>
      <c r="BU15" s="68"/>
      <c r="BV15" s="68"/>
      <c r="BW15" s="68"/>
      <c r="BX15" s="68"/>
      <c r="BY15" s="68"/>
      <c r="BZ15" s="6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454435</v>
      </c>
      <c r="D6" s="31">
        <f t="shared" si="3"/>
        <v>47</v>
      </c>
      <c r="E6" s="31">
        <f t="shared" si="3"/>
        <v>1</v>
      </c>
      <c r="F6" s="31">
        <f t="shared" si="3"/>
        <v>0</v>
      </c>
      <c r="G6" s="31">
        <f t="shared" si="3"/>
        <v>0</v>
      </c>
      <c r="H6" s="31" t="str">
        <f t="shared" si="3"/>
        <v>宮崎県　五ケ瀬町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70.84</v>
      </c>
      <c r="P6" s="32">
        <f t="shared" si="3"/>
        <v>2160</v>
      </c>
      <c r="Q6" s="32">
        <f t="shared" si="3"/>
        <v>4164</v>
      </c>
      <c r="R6" s="32">
        <f t="shared" si="3"/>
        <v>171.73</v>
      </c>
      <c r="S6" s="32">
        <f t="shared" si="3"/>
        <v>24.25</v>
      </c>
      <c r="T6" s="32">
        <f t="shared" si="3"/>
        <v>2837</v>
      </c>
      <c r="U6" s="32">
        <f t="shared" si="3"/>
        <v>9.84</v>
      </c>
      <c r="V6" s="32">
        <f t="shared" si="3"/>
        <v>288.31</v>
      </c>
      <c r="W6" s="33">
        <f>IF(W7="",NA(),W7)</f>
        <v>77.88</v>
      </c>
      <c r="X6" s="33">
        <f t="shared" ref="X6:AF6" si="4">IF(X7="",NA(),X7)</f>
        <v>75.06</v>
      </c>
      <c r="Y6" s="33">
        <f t="shared" si="4"/>
        <v>80.44</v>
      </c>
      <c r="Z6" s="33">
        <f t="shared" si="4"/>
        <v>82.21</v>
      </c>
      <c r="AA6" s="33">
        <f t="shared" si="4"/>
        <v>83.24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377.95</v>
      </c>
      <c r="BE6" s="33">
        <f t="shared" ref="BE6:BM6" si="7">IF(BE7="",NA(),BE7)</f>
        <v>417.01</v>
      </c>
      <c r="BF6" s="33">
        <f t="shared" si="7"/>
        <v>698.56</v>
      </c>
      <c r="BG6" s="33">
        <f t="shared" si="7"/>
        <v>854.94</v>
      </c>
      <c r="BH6" s="33">
        <f t="shared" si="7"/>
        <v>749.75</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55.16</v>
      </c>
      <c r="BP6" s="33">
        <f t="shared" ref="BP6:BX6" si="8">IF(BP7="",NA(),BP7)</f>
        <v>68.959999999999994</v>
      </c>
      <c r="BQ6" s="33">
        <f t="shared" si="8"/>
        <v>50.4</v>
      </c>
      <c r="BR6" s="33">
        <f t="shared" si="8"/>
        <v>47.72</v>
      </c>
      <c r="BS6" s="33">
        <f t="shared" si="8"/>
        <v>58.31</v>
      </c>
      <c r="BT6" s="33">
        <f t="shared" si="8"/>
        <v>56.46</v>
      </c>
      <c r="BU6" s="33">
        <f t="shared" si="8"/>
        <v>19.77</v>
      </c>
      <c r="BV6" s="33">
        <f t="shared" si="8"/>
        <v>34.25</v>
      </c>
      <c r="BW6" s="33">
        <f t="shared" si="8"/>
        <v>46.48</v>
      </c>
      <c r="BX6" s="33">
        <f t="shared" si="8"/>
        <v>40.6</v>
      </c>
      <c r="BY6" s="32" t="str">
        <f>IF(BY7="","",IF(BY7="-","【-】","【"&amp;SUBSTITUTE(TEXT(BY7,"#,##0.00"),"-","△")&amp;"】"))</f>
        <v>【33.35】</v>
      </c>
      <c r="BZ6" s="33">
        <f>IF(BZ7="",NA(),BZ7)</f>
        <v>106.97</v>
      </c>
      <c r="CA6" s="33">
        <f t="shared" ref="CA6:CI6" si="9">IF(CA7="",NA(),CA7)</f>
        <v>85.7</v>
      </c>
      <c r="CB6" s="33">
        <f t="shared" si="9"/>
        <v>111.18</v>
      </c>
      <c r="CC6" s="33">
        <f t="shared" si="9"/>
        <v>128.99</v>
      </c>
      <c r="CD6" s="33">
        <f t="shared" si="9"/>
        <v>126.04</v>
      </c>
      <c r="CE6" s="33">
        <f t="shared" si="9"/>
        <v>306.49</v>
      </c>
      <c r="CF6" s="33">
        <f t="shared" si="9"/>
        <v>878.73</v>
      </c>
      <c r="CG6" s="33">
        <f t="shared" si="9"/>
        <v>501.18</v>
      </c>
      <c r="CH6" s="33">
        <f t="shared" si="9"/>
        <v>376.61</v>
      </c>
      <c r="CI6" s="33">
        <f t="shared" si="9"/>
        <v>440.03</v>
      </c>
      <c r="CJ6" s="32" t="str">
        <f>IF(CJ7="","",IF(CJ7="-","【-】","【"&amp;SUBSTITUTE(TEXT(CJ7,"#,##0.00"),"-","△")&amp;"】"))</f>
        <v>【524.69】</v>
      </c>
      <c r="CK6" s="33">
        <f>IF(CK7="",NA(),CK7)</f>
        <v>82.12</v>
      </c>
      <c r="CL6" s="33">
        <f t="shared" ref="CL6:CT6" si="10">IF(CL7="",NA(),CL7)</f>
        <v>81.48</v>
      </c>
      <c r="CM6" s="33">
        <f t="shared" si="10"/>
        <v>80.84</v>
      </c>
      <c r="CN6" s="33">
        <f t="shared" si="10"/>
        <v>79.489999999999995</v>
      </c>
      <c r="CO6" s="33">
        <f t="shared" si="10"/>
        <v>80.53</v>
      </c>
      <c r="CP6" s="33">
        <f t="shared" si="10"/>
        <v>58.25</v>
      </c>
      <c r="CQ6" s="33">
        <f t="shared" si="10"/>
        <v>57.17</v>
      </c>
      <c r="CR6" s="33">
        <f t="shared" si="10"/>
        <v>57.55</v>
      </c>
      <c r="CS6" s="33">
        <f t="shared" si="10"/>
        <v>57.43</v>
      </c>
      <c r="CT6" s="33">
        <f t="shared" si="10"/>
        <v>57.29</v>
      </c>
      <c r="CU6" s="32" t="str">
        <f>IF(CU7="","",IF(CU7="-","【-】","【"&amp;SUBSTITUTE(TEXT(CU7,"#,##0.00"),"-","△")&amp;"】"))</f>
        <v>【57.58】</v>
      </c>
      <c r="CV6" s="33">
        <f>IF(CV7="",NA(),CV7)</f>
        <v>99.13</v>
      </c>
      <c r="CW6" s="33">
        <f t="shared" ref="CW6:DE6" si="11">IF(CW7="",NA(),CW7)</f>
        <v>99.12</v>
      </c>
      <c r="CX6" s="33">
        <f t="shared" si="11"/>
        <v>99.11</v>
      </c>
      <c r="CY6" s="33">
        <f t="shared" si="11"/>
        <v>99.1</v>
      </c>
      <c r="CZ6" s="33">
        <f t="shared" si="11"/>
        <v>99.09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14.73</v>
      </c>
      <c r="EG6" s="33">
        <f t="shared" si="14"/>
        <v>3.46</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454435</v>
      </c>
      <c r="D7" s="35">
        <v>47</v>
      </c>
      <c r="E7" s="35">
        <v>1</v>
      </c>
      <c r="F7" s="35">
        <v>0</v>
      </c>
      <c r="G7" s="35">
        <v>0</v>
      </c>
      <c r="H7" s="35" t="s">
        <v>93</v>
      </c>
      <c r="I7" s="35" t="s">
        <v>94</v>
      </c>
      <c r="J7" s="35" t="s">
        <v>95</v>
      </c>
      <c r="K7" s="35" t="s">
        <v>96</v>
      </c>
      <c r="L7" s="35" t="s">
        <v>97</v>
      </c>
      <c r="M7" s="36" t="s">
        <v>98</v>
      </c>
      <c r="N7" s="36" t="s">
        <v>99</v>
      </c>
      <c r="O7" s="36">
        <v>70.84</v>
      </c>
      <c r="P7" s="36">
        <v>2160</v>
      </c>
      <c r="Q7" s="36">
        <v>4164</v>
      </c>
      <c r="R7" s="36">
        <v>171.73</v>
      </c>
      <c r="S7" s="36">
        <v>24.25</v>
      </c>
      <c r="T7" s="36">
        <v>2837</v>
      </c>
      <c r="U7" s="36">
        <v>9.84</v>
      </c>
      <c r="V7" s="36">
        <v>288.31</v>
      </c>
      <c r="W7" s="36">
        <v>77.88</v>
      </c>
      <c r="X7" s="36">
        <v>75.06</v>
      </c>
      <c r="Y7" s="36">
        <v>80.44</v>
      </c>
      <c r="Z7" s="36">
        <v>82.21</v>
      </c>
      <c r="AA7" s="36">
        <v>83.24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377.95</v>
      </c>
      <c r="BE7" s="36">
        <v>417.01</v>
      </c>
      <c r="BF7" s="36">
        <v>698.56</v>
      </c>
      <c r="BG7" s="36">
        <v>854.94</v>
      </c>
      <c r="BH7" s="36">
        <v>749.75</v>
      </c>
      <c r="BI7" s="36">
        <v>1124.6400000000001</v>
      </c>
      <c r="BJ7" s="36">
        <v>1108.26</v>
      </c>
      <c r="BK7" s="36">
        <v>1113.76</v>
      </c>
      <c r="BL7" s="36">
        <v>1125.69</v>
      </c>
      <c r="BM7" s="36">
        <v>1134.67</v>
      </c>
      <c r="BN7" s="36">
        <v>1242.9000000000001</v>
      </c>
      <c r="BO7" s="36">
        <v>55.16</v>
      </c>
      <c r="BP7" s="36">
        <v>68.959999999999994</v>
      </c>
      <c r="BQ7" s="36">
        <v>50.4</v>
      </c>
      <c r="BR7" s="36">
        <v>47.72</v>
      </c>
      <c r="BS7" s="36">
        <v>58.31</v>
      </c>
      <c r="BT7" s="36">
        <v>56.46</v>
      </c>
      <c r="BU7" s="36">
        <v>19.77</v>
      </c>
      <c r="BV7" s="36">
        <v>34.25</v>
      </c>
      <c r="BW7" s="36">
        <v>46.48</v>
      </c>
      <c r="BX7" s="36">
        <v>40.6</v>
      </c>
      <c r="BY7" s="36">
        <v>33.35</v>
      </c>
      <c r="BZ7" s="36">
        <v>106.97</v>
      </c>
      <c r="CA7" s="36">
        <v>85.7</v>
      </c>
      <c r="CB7" s="36">
        <v>111.18</v>
      </c>
      <c r="CC7" s="36">
        <v>128.99</v>
      </c>
      <c r="CD7" s="36">
        <v>126.04</v>
      </c>
      <c r="CE7" s="36">
        <v>306.49</v>
      </c>
      <c r="CF7" s="36">
        <v>878.73</v>
      </c>
      <c r="CG7" s="36">
        <v>501.18</v>
      </c>
      <c r="CH7" s="36">
        <v>376.61</v>
      </c>
      <c r="CI7" s="36">
        <v>440.03</v>
      </c>
      <c r="CJ7" s="36">
        <v>524.69000000000005</v>
      </c>
      <c r="CK7" s="36">
        <v>82.12</v>
      </c>
      <c r="CL7" s="36">
        <v>81.48</v>
      </c>
      <c r="CM7" s="36">
        <v>80.84</v>
      </c>
      <c r="CN7" s="36">
        <v>79.489999999999995</v>
      </c>
      <c r="CO7" s="36">
        <v>80.53</v>
      </c>
      <c r="CP7" s="36">
        <v>58.25</v>
      </c>
      <c r="CQ7" s="36">
        <v>57.17</v>
      </c>
      <c r="CR7" s="36">
        <v>57.55</v>
      </c>
      <c r="CS7" s="36">
        <v>57.43</v>
      </c>
      <c r="CT7" s="36">
        <v>57.29</v>
      </c>
      <c r="CU7" s="36">
        <v>57.58</v>
      </c>
      <c r="CV7" s="36">
        <v>99.13</v>
      </c>
      <c r="CW7" s="36">
        <v>99.12</v>
      </c>
      <c r="CX7" s="36">
        <v>99.11</v>
      </c>
      <c r="CY7" s="36">
        <v>99.1</v>
      </c>
      <c r="CZ7" s="36">
        <v>99.09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14.73</v>
      </c>
      <c r="EG7" s="36">
        <v>3.46</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2017-02-20T04:43:58Z</cp:lastPrinted>
  <dcterms:created xsi:type="dcterms:W3CDTF">2016-12-02T02:23:22Z</dcterms:created>
  <dcterms:modified xsi:type="dcterms:W3CDTF">2017-02-21T04:12:00Z</dcterms:modified>
  <cp:category/>
</cp:coreProperties>
</file>