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K:\05 財政・地方債担当\02 個別事業(現年分)フォルダ\03-02 【決　算】公営企業(現年分のみ)\平成２８年度\01各種照会・回答\290120【】公営企業に係る「経営比較分析表」の分析等について\06県ホームページ掲載\10特定環境保全公共下水道事業（法非適用）\"/>
    </mc:Choice>
  </mc:AlternateContent>
  <workbookProtection workbookPassword="8649" lockStructure="1"/>
  <bookViews>
    <workbookView xWindow="9708" yWindow="-12" windowWidth="9516" windowHeight="11928"/>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<sst xmlns="http://schemas.openxmlformats.org/spreadsheetml/2006/main" count="221" uniqueCount="110">
  <si>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</si>
  <si>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</si>
  <si>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</si>
  <si>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</si>
  <si>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</si>
  <si>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</si>
  <si>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</si>
  <si>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</si>
  <si>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</si>
  <si>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</si>
  <si>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</si>
  <si>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</si>
  <si>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</si>
  <si>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</si>
  <si>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</si>
  <si>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</si>
  <si>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</si>
  <si>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</si>
  <si>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</si>
  <si>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</si>
  <si>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</si>
  <si>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</si>
  <si>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</si>
  <si>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</si>
  <si>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</si>
  <si>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</si>
  <si>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</si>
  <si>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</si>
  <si>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</si>
  <si>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</si>
  <si>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</si>
  <si>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</si>
  <si>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</si>
  <si>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</si>
  <si>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</si>
  <si>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</si>
  <si>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</si>
  <si>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</si>
  <si>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</si>
  <si>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</si>
  <si>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</si>
  <si>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</si>
  <si>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</si>
  <si>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</si>
  <si>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</si>
  <si>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</si>
  <si>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</si>
  <si>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</si>
  <si>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</si>
  <si>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</si>
  <si>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</si>
  <si>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</si>
  <si>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</si>
  <si>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</si>
  <si>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</si>
  <si>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</si>
  <si>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</si>
  <si>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</si>
  <si>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</si>
  <si>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</si>
  <si>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</si>
  <si>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</si>
  <si>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</si>
  <si>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</si>
  <si>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</si>
  <si>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</si>
  <si>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</si>
  <si>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</si>
  <si>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</si>
  <si>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</si>
  <si>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</si>
  <si>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</si>
  <si>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</si>
  <si>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</si>
  <si>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</si>
  <si>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</si>
  <si>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</si>
  <si>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</si>
  <si>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</si>
  <si>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</si>
  <si>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</si>
  <si>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</si>
  <si>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</si>
  <si>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</si>
  <si>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</si>
  <si>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</si>
  <si>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</si>
  <si>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</si>
  <si>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</si>
  <si>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</si>
  <si>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</si>
  <si>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</si>
  <si>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</si>
  <si>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</si>
  <si>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</si>
  <si>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西米良村</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</si>
  <si>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</si>
  <si>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</si>
  <si>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</si>
  <si>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</si>
  <si>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</si>
  <si>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</si>
  <si>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</si>
  <si>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</si>
  <si>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</si>
  <si>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</si>
  <si>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</si>
  <si>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本村の終末処理場は平成12年度に供用を開始し17年を経過している。今後は電気計装設備や水処理設備が耐用年数を超過し更新時期を迎えるため補助金等を活用しながら計画的な施設更新を検討したい。</t>
    <phoneticPr fontId="4"/>
  </si>
  <si>
    <t>　地方債償還金の返済完了に伴い汚水処理に係る費用が減少しており収益的収支比率、経費回収率、汚水処理原価が改善されてきている。料金収入は横ばいで推移すると見込まれるため、更なる歳出削減に努めるなど経営健全性の確保に努めたい。</t>
    <phoneticPr fontId="4"/>
  </si>
  <si>
    <t>①収益的収支比率
　平成27年度決算においては前年度と比較して10%程度下がった。他会計繰入金及び他会計負担金の減によるものである。　
　平成24年度より地方債償還金の返済が終わったものがあり比率が改善されてきた。平成42年度に完了する予定であるが、施設の更新等も実施しなければならない時期が来るため、今後も更なる経営健全性確保に努めたい。　
⑤経費回収率
　平成24年度より経費回収率が上昇してきた。料金収入はほぼ横ばいで推移している。今後は施設の更新等が計画されているが、数年の間は現状のまま推移すると見込まれる。
⑥汚水処理原価
　地方債償還金の返済が完了したことや経営改善により、汚水処理原価を平均値より下回って推移している。
⑦施設利用率
　平成27年度の最大流入量(晴天時)が266.00m3／日で最大処理能力の88.67%に達している。また、晴天時平均流入量が140.00m3／日で最大処理能力の46.67%に達している。この数値は全国及び類似団体の平均値を上回っているため、施設規模は適正であると分析した。
⑧水洗化率
　ほぼ100%に近い水洗化率を維持している。今後も現状を維持したい。</t>
    <rPh sb="23" eb="26">
      <t>ゼンネンド</t>
    </rPh>
    <rPh sb="27" eb="29">
      <t>ヒカク</t>
    </rPh>
    <rPh sb="34" eb="36">
      <t>テイド</t>
    </rPh>
    <rPh sb="36" eb="37">
      <t>サ</t>
    </rPh>
    <rPh sb="41" eb="42">
      <t>タ</t>
    </rPh>
    <rPh sb="42" eb="44">
      <t>カイケイ</t>
    </rPh>
    <rPh sb="44" eb="47">
      <t>クリイレキン</t>
    </rPh>
    <rPh sb="47" eb="48">
      <t>オヨ</t>
    </rPh>
    <rPh sb="49" eb="50">
      <t>タ</t>
    </rPh>
    <rPh sb="50" eb="52">
      <t>カイケイ</t>
    </rPh>
    <rPh sb="52" eb="55">
      <t>フタンキン</t>
    </rPh>
    <rPh sb="56" eb="57">
      <t>ゲン</t>
    </rPh>
    <rPh sb="87" eb="88">
      <t>オ</t>
    </rPh>
    <rPh sb="107" eb="109">
      <t>ヘイセイ</t>
    </rPh>
    <rPh sb="111" eb="113">
      <t>ネンド</t>
    </rPh>
    <rPh sb="114" eb="116">
      <t>カンリョウ</t>
    </rPh>
    <rPh sb="118" eb="120">
      <t>ヨテイ</t>
    </rPh>
    <rPh sb="125" eb="127">
      <t>シセツ</t>
    </rPh>
    <rPh sb="128" eb="130">
      <t>コウシン</t>
    </rPh>
    <rPh sb="130" eb="131">
      <t>トウ</t>
    </rPh>
    <rPh sb="132" eb="134">
      <t>ジッシ</t>
    </rPh>
    <rPh sb="143" eb="145">
      <t>ジキ</t>
    </rPh>
    <rPh sb="146" eb="147">
      <t>ク</t>
    </rPh>
    <rPh sb="223" eb="225">
      <t>シセツ</t>
    </rPh>
    <rPh sb="226" eb="228">
      <t>コウシン</t>
    </rPh>
    <rPh sb="228" eb="229">
      <t>トウ</t>
    </rPh>
    <rPh sb="230" eb="232">
      <t>ケイカク</t>
    </rPh>
    <rPh sb="239" eb="241">
      <t>スウネン</t>
    </rPh>
    <rPh sb="242" eb="243">
      <t>アイダ</t>
    </rPh>
    <rPh sb="288" eb="290">
      <t>ケイエイ</t>
    </rPh>
    <rPh sb="290" eb="292">
      <t>カイゼン</t>
    </rPh>
    <rPh sb="296" eb="298">
      <t>オスイ</t>
    </rPh>
    <rPh sb="298" eb="300">
      <t>ショリ</t>
    </rPh>
    <rPh sb="300" eb="302">
      <t>ゲンカ</t>
    </rPh>
    <rPh sb="303" eb="306">
      <t>ヘイキンチ</t>
    </rPh>
    <rPh sb="308" eb="310">
      <t>シタマワ</t>
    </rPh>
    <rPh sb="312" eb="314">
      <t>スイイ</t>
    </rPh>
    <rPh sb="381" eb="384">
      <t>セイテンジ</t>
    </rPh>
    <rPh sb="384" eb="386">
      <t>ヘイキン</t>
    </rPh>
    <rPh sb="386" eb="389">
      <t>リュウニュウリョウ</t>
    </rPh>
    <rPh sb="399" eb="400">
      <t>ヒ</t>
    </rPh>
    <rPh sb="401" eb="403">
      <t>サイダイ</t>
    </rPh>
    <rPh sb="403" eb="405">
      <t>ショリ</t>
    </rPh>
    <rPh sb="405" eb="407">
      <t>ノウリョク</t>
    </rPh>
    <rPh sb="415" eb="416">
      <t>タッ</t>
    </rPh>
    <rPh sb="423" eb="425">
      <t>スウチ</t>
    </rPh>
    <rPh sb="426" eb="428">
      <t>ゼンコク</t>
    </rPh>
    <rPh sb="428" eb="429">
      <t>オヨ</t>
    </rPh>
    <rPh sb="430" eb="432">
      <t>ルイジ</t>
    </rPh>
    <rPh sb="432" eb="434">
      <t>ダンタイ</t>
    </rPh>
    <rPh sb="435" eb="438">
      <t>ヘイキンチ</t>
    </rPh>
    <rPh sb="439" eb="441">
      <t>ウワマワ</t>
    </rPh>
    <rPh sb="459" eb="461">
      <t>ブンセキ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</si>
</sst>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27-479D-BA9A-911CD94D9998}"/>
            </c:ext>
          </c:extLst>
        </c:ser>
        <c:dLbls>
          <c:showLegendKey val="0"/>
          <c:showVal val="0"/>
          <c:showCatName val="0"/>
          <c:showSerName val="0"/>
          <c:showPercent val="0"/>
          <c:showBubbleSize val="0"/>
        </c:dLbls>
        <c:gapWidth val="150"/>
        <c:axId val="189872000"/>
        <c:axId val="18991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7.0000000000000007E-2</c:v>
                </c:pt>
              </c:numCache>
            </c:numRef>
          </c:val>
          <c:smooth val="0"/>
          <c:extLst>
            <c:ext xmlns:c16="http://schemas.microsoft.com/office/drawing/2014/chart" uri="{C3380CC4-5D6E-409C-BE32-E72D297353CC}">
              <c16:uniqueId val="{00000001-C527-479D-BA9A-911CD94D9998}"/>
            </c:ext>
          </c:extLst>
        </c:ser>
        <c:dLbls>
          <c:showLegendKey val="0"/>
          <c:showVal val="0"/>
          <c:showCatName val="0"/>
          <c:showSerName val="0"/>
          <c:showPercent val="0"/>
          <c:showBubbleSize val="0"/>
        </c:dLbls>
        <c:marker val="1"/>
        <c:smooth val="0"/>
        <c:axId val="189872000"/>
        <c:axId val="189919232"/>
      </c:lineChart>
      <c:dateAx>
        <c:axId val="189872000"/>
        <c:scaling>
          <c:orientation val="minMax"/>
        </c:scaling>
        <c:delete val="1"/>
        <c:axPos val="b"/>
        <c:numFmt formatCode="ge" sourceLinked="1"/>
        <c:majorTickMark val="none"/>
        <c:minorTickMark val="none"/>
        <c:tickLblPos val="none"/>
        <c:crossAx val="189919232"/>
        <c:crosses val="autoZero"/>
        <c:auto val="1"/>
        <c:lblOffset val="100"/>
        <c:baseTimeUnit val="years"/>
      </c:dateAx>
      <c:valAx>
        <c:axId val="18991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87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47.67</c:v>
                </c:pt>
                <c:pt idx="1">
                  <c:v>50.33</c:v>
                </c:pt>
                <c:pt idx="2">
                  <c:v>51</c:v>
                </c:pt>
                <c:pt idx="3">
                  <c:v>48</c:v>
                </c:pt>
                <c:pt idx="4">
                  <c:v>46.67</c:v>
                </c:pt>
              </c:numCache>
            </c:numRef>
          </c:val>
          <c:extLst>
            <c:ext xmlns:c16="http://schemas.microsoft.com/office/drawing/2014/chart" uri="{C3380CC4-5D6E-409C-BE32-E72D297353CC}">
              <c16:uniqueId val="{00000000-5C3C-457E-AA0E-F634C0F38224}"/>
            </c:ext>
          </c:extLst>
        </c:ser>
        <c:dLbls>
          <c:showLegendKey val="0"/>
          <c:showVal val="0"/>
          <c:showCatName val="0"/>
          <c:showSerName val="0"/>
          <c:showPercent val="0"/>
          <c:showBubbleSize val="0"/>
        </c:dLbls>
        <c:gapWidth val="150"/>
        <c:axId val="193194240"/>
        <c:axId val="19320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41.35</c:v>
                </c:pt>
              </c:numCache>
            </c:numRef>
          </c:val>
          <c:smooth val="0"/>
          <c:extLst>
            <c:ext xmlns:c16="http://schemas.microsoft.com/office/drawing/2014/chart" uri="{C3380CC4-5D6E-409C-BE32-E72D297353CC}">
              <c16:uniqueId val="{00000001-5C3C-457E-AA0E-F634C0F38224}"/>
            </c:ext>
          </c:extLst>
        </c:ser>
        <c:dLbls>
          <c:showLegendKey val="0"/>
          <c:showVal val="0"/>
          <c:showCatName val="0"/>
          <c:showSerName val="0"/>
          <c:showPercent val="0"/>
          <c:showBubbleSize val="0"/>
        </c:dLbls>
        <c:marker val="1"/>
        <c:smooth val="0"/>
        <c:axId val="193194240"/>
        <c:axId val="193200512"/>
      </c:lineChart>
      <c:dateAx>
        <c:axId val="193194240"/>
        <c:scaling>
          <c:orientation val="minMax"/>
        </c:scaling>
        <c:delete val="1"/>
        <c:axPos val="b"/>
        <c:numFmt formatCode="ge" sourceLinked="1"/>
        <c:majorTickMark val="none"/>
        <c:minorTickMark val="none"/>
        <c:tickLblPos val="none"/>
        <c:crossAx val="193200512"/>
        <c:crosses val="autoZero"/>
        <c:auto val="1"/>
        <c:lblOffset val="100"/>
        <c:baseTimeUnit val="years"/>
      </c:dateAx>
      <c:valAx>
        <c:axId val="19320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19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98.14</c:v>
                </c:pt>
                <c:pt idx="1">
                  <c:v>98.16</c:v>
                </c:pt>
                <c:pt idx="2">
                  <c:v>98.17</c:v>
                </c:pt>
                <c:pt idx="3">
                  <c:v>98.12</c:v>
                </c:pt>
                <c:pt idx="4">
                  <c:v>97.9</c:v>
                </c:pt>
              </c:numCache>
            </c:numRef>
          </c:val>
          <c:extLst>
            <c:ext xmlns:c16="http://schemas.microsoft.com/office/drawing/2014/chart" uri="{C3380CC4-5D6E-409C-BE32-E72D297353CC}">
              <c16:uniqueId val="{00000000-300F-4435-8EAC-FCFB96134A08}"/>
            </c:ext>
          </c:extLst>
        </c:ser>
        <c:dLbls>
          <c:showLegendKey val="0"/>
          <c:showVal val="0"/>
          <c:showCatName val="0"/>
          <c:showSerName val="0"/>
          <c:showPercent val="0"/>
          <c:showBubbleSize val="0"/>
        </c:dLbls>
        <c:gapWidth val="150"/>
        <c:axId val="193238912"/>
        <c:axId val="19324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82.9</c:v>
                </c:pt>
              </c:numCache>
            </c:numRef>
          </c:val>
          <c:smooth val="0"/>
          <c:extLst>
            <c:ext xmlns:c16="http://schemas.microsoft.com/office/drawing/2014/chart" uri="{C3380CC4-5D6E-409C-BE32-E72D297353CC}">
              <c16:uniqueId val="{00000001-300F-4435-8EAC-FCFB96134A08}"/>
            </c:ext>
          </c:extLst>
        </c:ser>
        <c:dLbls>
          <c:showLegendKey val="0"/>
          <c:showVal val="0"/>
          <c:showCatName val="0"/>
          <c:showSerName val="0"/>
          <c:showPercent val="0"/>
          <c:showBubbleSize val="0"/>
        </c:dLbls>
        <c:marker val="1"/>
        <c:smooth val="0"/>
        <c:axId val="193238912"/>
        <c:axId val="193241088"/>
      </c:lineChart>
      <c:dateAx>
        <c:axId val="193238912"/>
        <c:scaling>
          <c:orientation val="minMax"/>
        </c:scaling>
        <c:delete val="1"/>
        <c:axPos val="b"/>
        <c:numFmt formatCode="ge" sourceLinked="1"/>
        <c:majorTickMark val="none"/>
        <c:minorTickMark val="none"/>
        <c:tickLblPos val="none"/>
        <c:crossAx val="193241088"/>
        <c:crosses val="autoZero"/>
        <c:auto val="1"/>
        <c:lblOffset val="100"/>
        <c:baseTimeUnit val="years"/>
      </c:dateAx>
      <c:valAx>
        <c:axId val="19324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23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48.46</c:v>
                </c:pt>
                <c:pt idx="1">
                  <c:v>97.58</c:v>
                </c:pt>
                <c:pt idx="2">
                  <c:v>87.75</c:v>
                </c:pt>
                <c:pt idx="3">
                  <c:v>103.62</c:v>
                </c:pt>
                <c:pt idx="4">
                  <c:v>93.1</c:v>
                </c:pt>
              </c:numCache>
            </c:numRef>
          </c:val>
          <c:extLst>
            <c:ext xmlns:c16="http://schemas.microsoft.com/office/drawing/2014/chart" uri="{C3380CC4-5D6E-409C-BE32-E72D297353CC}">
              <c16:uniqueId val="{00000000-0D42-4AC4-B074-8E06EB060254}"/>
            </c:ext>
          </c:extLst>
        </c:ser>
        <c:dLbls>
          <c:showLegendKey val="0"/>
          <c:showVal val="0"/>
          <c:showCatName val="0"/>
          <c:showSerName val="0"/>
          <c:showPercent val="0"/>
          <c:showBubbleSize val="0"/>
        </c:dLbls>
        <c:gapWidth val="150"/>
        <c:axId val="190178816"/>
        <c:axId val="19018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42-4AC4-B074-8E06EB060254}"/>
            </c:ext>
          </c:extLst>
        </c:ser>
        <c:dLbls>
          <c:showLegendKey val="0"/>
          <c:showVal val="0"/>
          <c:showCatName val="0"/>
          <c:showSerName val="0"/>
          <c:showPercent val="0"/>
          <c:showBubbleSize val="0"/>
        </c:dLbls>
        <c:marker val="1"/>
        <c:smooth val="0"/>
        <c:axId val="190178816"/>
        <c:axId val="190180736"/>
      </c:lineChart>
      <c:dateAx>
        <c:axId val="190178816"/>
        <c:scaling>
          <c:orientation val="minMax"/>
        </c:scaling>
        <c:delete val="1"/>
        <c:axPos val="b"/>
        <c:numFmt formatCode="ge" sourceLinked="1"/>
        <c:majorTickMark val="none"/>
        <c:minorTickMark val="none"/>
        <c:tickLblPos val="none"/>
        <c:crossAx val="190180736"/>
        <c:crosses val="autoZero"/>
        <c:auto val="1"/>
        <c:lblOffset val="100"/>
        <c:baseTimeUnit val="years"/>
      </c:dateAx>
      <c:valAx>
        <c:axId val="19018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17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19-4316-81F0-1EE6FB5FD33F}"/>
            </c:ext>
          </c:extLst>
        </c:ser>
        <c:dLbls>
          <c:showLegendKey val="0"/>
          <c:showVal val="0"/>
          <c:showCatName val="0"/>
          <c:showSerName val="0"/>
          <c:showPercent val="0"/>
          <c:showBubbleSize val="0"/>
        </c:dLbls>
        <c:gapWidth val="150"/>
        <c:axId val="191677568"/>
        <c:axId val="19167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19-4316-81F0-1EE6FB5FD33F}"/>
            </c:ext>
          </c:extLst>
        </c:ser>
        <c:dLbls>
          <c:showLegendKey val="0"/>
          <c:showVal val="0"/>
          <c:showCatName val="0"/>
          <c:showSerName val="0"/>
          <c:showPercent val="0"/>
          <c:showBubbleSize val="0"/>
        </c:dLbls>
        <c:marker val="1"/>
        <c:smooth val="0"/>
        <c:axId val="191677568"/>
        <c:axId val="191679488"/>
      </c:lineChart>
      <c:dateAx>
        <c:axId val="191677568"/>
        <c:scaling>
          <c:orientation val="minMax"/>
        </c:scaling>
        <c:delete val="1"/>
        <c:axPos val="b"/>
        <c:numFmt formatCode="ge" sourceLinked="1"/>
        <c:majorTickMark val="none"/>
        <c:minorTickMark val="none"/>
        <c:tickLblPos val="none"/>
        <c:crossAx val="191679488"/>
        <c:crosses val="autoZero"/>
        <c:auto val="1"/>
        <c:lblOffset val="100"/>
        <c:baseTimeUnit val="years"/>
      </c:dateAx>
      <c:valAx>
        <c:axId val="19167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67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B1-44EE-9AC2-4576067D4D64}"/>
            </c:ext>
          </c:extLst>
        </c:ser>
        <c:dLbls>
          <c:showLegendKey val="0"/>
          <c:showVal val="0"/>
          <c:showCatName val="0"/>
          <c:showSerName val="0"/>
          <c:showPercent val="0"/>
          <c:showBubbleSize val="0"/>
        </c:dLbls>
        <c:gapWidth val="150"/>
        <c:axId val="193291008"/>
        <c:axId val="19329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B1-44EE-9AC2-4576067D4D64}"/>
            </c:ext>
          </c:extLst>
        </c:ser>
        <c:dLbls>
          <c:showLegendKey val="0"/>
          <c:showVal val="0"/>
          <c:showCatName val="0"/>
          <c:showSerName val="0"/>
          <c:showPercent val="0"/>
          <c:showBubbleSize val="0"/>
        </c:dLbls>
        <c:marker val="1"/>
        <c:smooth val="0"/>
        <c:axId val="193291008"/>
        <c:axId val="193292928"/>
      </c:lineChart>
      <c:dateAx>
        <c:axId val="193291008"/>
        <c:scaling>
          <c:orientation val="minMax"/>
        </c:scaling>
        <c:delete val="1"/>
        <c:axPos val="b"/>
        <c:numFmt formatCode="ge" sourceLinked="1"/>
        <c:majorTickMark val="none"/>
        <c:minorTickMark val="none"/>
        <c:tickLblPos val="none"/>
        <c:crossAx val="193292928"/>
        <c:crosses val="autoZero"/>
        <c:auto val="1"/>
        <c:lblOffset val="100"/>
        <c:baseTimeUnit val="years"/>
      </c:dateAx>
      <c:valAx>
        <c:axId val="19329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29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D8-4EB6-AEBA-E3FC31143A77}"/>
            </c:ext>
          </c:extLst>
        </c:ser>
        <c:dLbls>
          <c:showLegendKey val="0"/>
          <c:showVal val="0"/>
          <c:showCatName val="0"/>
          <c:showSerName val="0"/>
          <c:showPercent val="0"/>
          <c:showBubbleSize val="0"/>
        </c:dLbls>
        <c:gapWidth val="150"/>
        <c:axId val="193321216"/>
        <c:axId val="19333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D8-4EB6-AEBA-E3FC31143A77}"/>
            </c:ext>
          </c:extLst>
        </c:ser>
        <c:dLbls>
          <c:showLegendKey val="0"/>
          <c:showVal val="0"/>
          <c:showCatName val="0"/>
          <c:showSerName val="0"/>
          <c:showPercent val="0"/>
          <c:showBubbleSize val="0"/>
        </c:dLbls>
        <c:marker val="1"/>
        <c:smooth val="0"/>
        <c:axId val="193321216"/>
        <c:axId val="193339776"/>
      </c:lineChart>
      <c:dateAx>
        <c:axId val="193321216"/>
        <c:scaling>
          <c:orientation val="minMax"/>
        </c:scaling>
        <c:delete val="1"/>
        <c:axPos val="b"/>
        <c:numFmt formatCode="ge" sourceLinked="1"/>
        <c:majorTickMark val="none"/>
        <c:minorTickMark val="none"/>
        <c:tickLblPos val="none"/>
        <c:crossAx val="193339776"/>
        <c:crosses val="autoZero"/>
        <c:auto val="1"/>
        <c:lblOffset val="100"/>
        <c:baseTimeUnit val="years"/>
      </c:dateAx>
      <c:valAx>
        <c:axId val="19333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32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AB-4E9E-BA1A-D70BDDA7F588}"/>
            </c:ext>
          </c:extLst>
        </c:ser>
        <c:dLbls>
          <c:showLegendKey val="0"/>
          <c:showVal val="0"/>
          <c:showCatName val="0"/>
          <c:showSerName val="0"/>
          <c:showPercent val="0"/>
          <c:showBubbleSize val="0"/>
        </c:dLbls>
        <c:gapWidth val="150"/>
        <c:axId val="193358080"/>
        <c:axId val="19336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AB-4E9E-BA1A-D70BDDA7F588}"/>
            </c:ext>
          </c:extLst>
        </c:ser>
        <c:dLbls>
          <c:showLegendKey val="0"/>
          <c:showVal val="0"/>
          <c:showCatName val="0"/>
          <c:showSerName val="0"/>
          <c:showPercent val="0"/>
          <c:showBubbleSize val="0"/>
        </c:dLbls>
        <c:marker val="1"/>
        <c:smooth val="0"/>
        <c:axId val="193358080"/>
        <c:axId val="193360256"/>
      </c:lineChart>
      <c:dateAx>
        <c:axId val="193358080"/>
        <c:scaling>
          <c:orientation val="minMax"/>
        </c:scaling>
        <c:delete val="1"/>
        <c:axPos val="b"/>
        <c:numFmt formatCode="ge" sourceLinked="1"/>
        <c:majorTickMark val="none"/>
        <c:minorTickMark val="none"/>
        <c:tickLblPos val="none"/>
        <c:crossAx val="193360256"/>
        <c:crosses val="autoZero"/>
        <c:auto val="1"/>
        <c:lblOffset val="100"/>
        <c:baseTimeUnit val="years"/>
      </c:dateAx>
      <c:valAx>
        <c:axId val="19336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35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73-464B-92BD-8CB5A0D0FC80}"/>
            </c:ext>
          </c:extLst>
        </c:ser>
        <c:dLbls>
          <c:showLegendKey val="0"/>
          <c:showVal val="0"/>
          <c:showCatName val="0"/>
          <c:showSerName val="0"/>
          <c:showPercent val="0"/>
          <c:showBubbleSize val="0"/>
        </c:dLbls>
        <c:gapWidth val="150"/>
        <c:axId val="193075072"/>
        <c:axId val="19308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1434.89</c:v>
                </c:pt>
              </c:numCache>
            </c:numRef>
          </c:val>
          <c:smooth val="0"/>
          <c:extLst>
            <c:ext xmlns:c16="http://schemas.microsoft.com/office/drawing/2014/chart" uri="{C3380CC4-5D6E-409C-BE32-E72D297353CC}">
              <c16:uniqueId val="{00000001-E273-464B-92BD-8CB5A0D0FC80}"/>
            </c:ext>
          </c:extLst>
        </c:ser>
        <c:dLbls>
          <c:showLegendKey val="0"/>
          <c:showVal val="0"/>
          <c:showCatName val="0"/>
          <c:showSerName val="0"/>
          <c:showPercent val="0"/>
          <c:showBubbleSize val="0"/>
        </c:dLbls>
        <c:marker val="1"/>
        <c:smooth val="0"/>
        <c:axId val="193075072"/>
        <c:axId val="193081344"/>
      </c:lineChart>
      <c:dateAx>
        <c:axId val="193075072"/>
        <c:scaling>
          <c:orientation val="minMax"/>
        </c:scaling>
        <c:delete val="1"/>
        <c:axPos val="b"/>
        <c:numFmt formatCode="ge" sourceLinked="1"/>
        <c:majorTickMark val="none"/>
        <c:minorTickMark val="none"/>
        <c:tickLblPos val="none"/>
        <c:crossAx val="193081344"/>
        <c:crosses val="autoZero"/>
        <c:auto val="1"/>
        <c:lblOffset val="100"/>
        <c:baseTimeUnit val="years"/>
      </c:dateAx>
      <c:valAx>
        <c:axId val="19308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07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27.17</c:v>
                </c:pt>
                <c:pt idx="1">
                  <c:v>80.319999999999993</c:v>
                </c:pt>
                <c:pt idx="2">
                  <c:v>62.23</c:v>
                </c:pt>
                <c:pt idx="3">
                  <c:v>87.73</c:v>
                </c:pt>
                <c:pt idx="4">
                  <c:v>70.56</c:v>
                </c:pt>
              </c:numCache>
            </c:numRef>
          </c:val>
          <c:extLst>
            <c:ext xmlns:c16="http://schemas.microsoft.com/office/drawing/2014/chart" uri="{C3380CC4-5D6E-409C-BE32-E72D297353CC}">
              <c16:uniqueId val="{00000000-2392-4285-BE76-1ED39B575166}"/>
            </c:ext>
          </c:extLst>
        </c:ser>
        <c:dLbls>
          <c:showLegendKey val="0"/>
          <c:showVal val="0"/>
          <c:showCatName val="0"/>
          <c:showSerName val="0"/>
          <c:showPercent val="0"/>
          <c:showBubbleSize val="0"/>
        </c:dLbls>
        <c:gapWidth val="150"/>
        <c:axId val="193118208"/>
        <c:axId val="19312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66.22</c:v>
                </c:pt>
              </c:numCache>
            </c:numRef>
          </c:val>
          <c:smooth val="0"/>
          <c:extLst>
            <c:ext xmlns:c16="http://schemas.microsoft.com/office/drawing/2014/chart" uri="{C3380CC4-5D6E-409C-BE32-E72D297353CC}">
              <c16:uniqueId val="{00000001-2392-4285-BE76-1ED39B575166}"/>
            </c:ext>
          </c:extLst>
        </c:ser>
        <c:dLbls>
          <c:showLegendKey val="0"/>
          <c:showVal val="0"/>
          <c:showCatName val="0"/>
          <c:showSerName val="0"/>
          <c:showPercent val="0"/>
          <c:showBubbleSize val="0"/>
        </c:dLbls>
        <c:marker val="1"/>
        <c:smooth val="0"/>
        <c:axId val="193118208"/>
        <c:axId val="193120128"/>
      </c:lineChart>
      <c:dateAx>
        <c:axId val="193118208"/>
        <c:scaling>
          <c:orientation val="minMax"/>
        </c:scaling>
        <c:delete val="1"/>
        <c:axPos val="b"/>
        <c:numFmt formatCode="ge" sourceLinked="1"/>
        <c:majorTickMark val="none"/>
        <c:minorTickMark val="none"/>
        <c:tickLblPos val="none"/>
        <c:crossAx val="193120128"/>
        <c:crosses val="autoZero"/>
        <c:auto val="1"/>
        <c:lblOffset val="100"/>
        <c:baseTimeUnit val="years"/>
      </c:dateAx>
      <c:valAx>
        <c:axId val="19312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11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536.73</c:v>
                </c:pt>
                <c:pt idx="1">
                  <c:v>179.81</c:v>
                </c:pt>
                <c:pt idx="2">
                  <c:v>233.17</c:v>
                </c:pt>
                <c:pt idx="3">
                  <c:v>169.07</c:v>
                </c:pt>
                <c:pt idx="4">
                  <c:v>211.01</c:v>
                </c:pt>
              </c:numCache>
            </c:numRef>
          </c:val>
          <c:extLst>
            <c:ext xmlns:c16="http://schemas.microsoft.com/office/drawing/2014/chart" uri="{C3380CC4-5D6E-409C-BE32-E72D297353CC}">
              <c16:uniqueId val="{00000000-7E80-45EA-AC23-A517DD3E29A3}"/>
            </c:ext>
          </c:extLst>
        </c:ser>
        <c:dLbls>
          <c:showLegendKey val="0"/>
          <c:showVal val="0"/>
          <c:showCatName val="0"/>
          <c:showSerName val="0"/>
          <c:showPercent val="0"/>
          <c:showBubbleSize val="0"/>
        </c:dLbls>
        <c:gapWidth val="150"/>
        <c:axId val="193141376"/>
        <c:axId val="19315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246.72</c:v>
                </c:pt>
              </c:numCache>
            </c:numRef>
          </c:val>
          <c:smooth val="0"/>
          <c:extLst>
            <c:ext xmlns:c16="http://schemas.microsoft.com/office/drawing/2014/chart" uri="{C3380CC4-5D6E-409C-BE32-E72D297353CC}">
              <c16:uniqueId val="{00000001-7E80-45EA-AC23-A517DD3E29A3}"/>
            </c:ext>
          </c:extLst>
        </c:ser>
        <c:dLbls>
          <c:showLegendKey val="0"/>
          <c:showVal val="0"/>
          <c:showCatName val="0"/>
          <c:showSerName val="0"/>
          <c:showPercent val="0"/>
          <c:showBubbleSize val="0"/>
        </c:dLbls>
        <c:marker val="1"/>
        <c:smooth val="0"/>
        <c:axId val="193141376"/>
        <c:axId val="193151744"/>
      </c:lineChart>
      <c:dateAx>
        <c:axId val="193141376"/>
        <c:scaling>
          <c:orientation val="minMax"/>
        </c:scaling>
        <c:delete val="1"/>
        <c:axPos val="b"/>
        <c:numFmt formatCode="ge" sourceLinked="1"/>
        <c:majorTickMark val="none"/>
        <c:minorTickMark val="none"/>
        <c:tickLblPos val="none"/>
        <c:crossAx val="193151744"/>
        <c:crosses val="autoZero"/>
        <c:auto val="1"/>
        <c:lblOffset val="100"/>
        <c:baseTimeUnit val="years"/>
      </c:dateAx>
      <c:valAx>
        <c:axId val="19315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14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宮崎県　西米良村</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特定環境保全公共下水道</v>
      </c>
      <c r="Q8" s="76"/>
      <c r="R8" s="76"/>
      <c r="S8" s="76"/>
      <c r="T8" s="76"/>
      <c r="U8" s="76"/>
      <c r="V8" s="76"/>
      <c r="W8" s="76" t="str">
        <f>データ!L6</f>
        <v>D2</v>
      </c>
      <c r="X8" s="76"/>
      <c r="Y8" s="76"/>
      <c r="Z8" s="76"/>
      <c r="AA8" s="76"/>
      <c r="AB8" s="76"/>
      <c r="AC8" s="76"/>
      <c r="AD8" s="3"/>
      <c r="AE8" s="3"/>
      <c r="AF8" s="3"/>
      <c r="AG8" s="3"/>
      <c r="AH8" s="3"/>
      <c r="AI8" s="3"/>
      <c r="AJ8" s="3"/>
      <c r="AK8" s="3"/>
      <c r="AL8" s="70">
        <f>データ!R6</f>
        <v>1208</v>
      </c>
      <c r="AM8" s="70"/>
      <c r="AN8" s="70"/>
      <c r="AO8" s="70"/>
      <c r="AP8" s="70"/>
      <c r="AQ8" s="70"/>
      <c r="AR8" s="70"/>
      <c r="AS8" s="70"/>
      <c r="AT8" s="69">
        <f>データ!S6</f>
        <v>271.51</v>
      </c>
      <c r="AU8" s="69"/>
      <c r="AV8" s="69"/>
      <c r="AW8" s="69"/>
      <c r="AX8" s="69"/>
      <c r="AY8" s="69"/>
      <c r="AZ8" s="69"/>
      <c r="BA8" s="69"/>
      <c r="BB8" s="69">
        <f>データ!T6</f>
        <v>4.45</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36.049999999999997</v>
      </c>
      <c r="Q10" s="69"/>
      <c r="R10" s="69"/>
      <c r="S10" s="69"/>
      <c r="T10" s="69"/>
      <c r="U10" s="69"/>
      <c r="V10" s="69"/>
      <c r="W10" s="69">
        <f>データ!P6</f>
        <v>84.34</v>
      </c>
      <c r="X10" s="69"/>
      <c r="Y10" s="69"/>
      <c r="Z10" s="69"/>
      <c r="AA10" s="69"/>
      <c r="AB10" s="69"/>
      <c r="AC10" s="69"/>
      <c r="AD10" s="70">
        <f>データ!Q6</f>
        <v>2500</v>
      </c>
      <c r="AE10" s="70"/>
      <c r="AF10" s="70"/>
      <c r="AG10" s="70"/>
      <c r="AH10" s="70"/>
      <c r="AI10" s="70"/>
      <c r="AJ10" s="70"/>
      <c r="AK10" s="2"/>
      <c r="AL10" s="70">
        <f>データ!U6</f>
        <v>429</v>
      </c>
      <c r="AM10" s="70"/>
      <c r="AN10" s="70"/>
      <c r="AO10" s="70"/>
      <c r="AP10" s="70"/>
      <c r="AQ10" s="70"/>
      <c r="AR10" s="70"/>
      <c r="AS10" s="70"/>
      <c r="AT10" s="69">
        <f>データ!V6</f>
        <v>0.23</v>
      </c>
      <c r="AU10" s="69"/>
      <c r="AV10" s="69"/>
      <c r="AW10" s="69"/>
      <c r="AX10" s="69"/>
      <c r="AY10" s="69"/>
      <c r="AZ10" s="69"/>
      <c r="BA10" s="69"/>
      <c r="BB10" s="69">
        <f>データ!W6</f>
        <v>1865.22</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109</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cols>
    <col min="2" max="143" width="11.8867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35</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53</v>
      </c>
      <c r="B4" s="28"/>
      <c r="C4" s="28"/>
      <c r="D4" s="28"/>
      <c r="E4" s="28"/>
      <c r="F4" s="28"/>
      <c r="G4" s="28"/>
      <c r="H4" s="83"/>
      <c r="I4" s="84"/>
      <c r="J4" s="84"/>
      <c r="K4" s="84"/>
      <c r="L4" s="84"/>
      <c r="M4" s="84"/>
      <c r="N4" s="84"/>
      <c r="O4" s="84"/>
      <c r="P4" s="84"/>
      <c r="Q4" s="84"/>
      <c r="R4" s="84"/>
      <c r="S4" s="84"/>
      <c r="T4" s="84"/>
      <c r="U4" s="84"/>
      <c r="V4" s="84"/>
      <c r="W4" s="85"/>
      <c r="X4" s="79" t="s">
        <v>54</v>
      </c>
      <c r="Y4" s="79"/>
      <c r="Z4" s="79"/>
      <c r="AA4" s="79"/>
      <c r="AB4" s="79"/>
      <c r="AC4" s="79"/>
      <c r="AD4" s="79"/>
      <c r="AE4" s="79"/>
      <c r="AF4" s="79"/>
      <c r="AG4" s="79"/>
      <c r="AH4" s="79"/>
      <c r="AI4" s="79" t="s">
        <v>55</v>
      </c>
      <c r="AJ4" s="79"/>
      <c r="AK4" s="79"/>
      <c r="AL4" s="79"/>
      <c r="AM4" s="79"/>
      <c r="AN4" s="79"/>
      <c r="AO4" s="79"/>
      <c r="AP4" s="79"/>
      <c r="AQ4" s="79"/>
      <c r="AR4" s="79"/>
      <c r="AS4" s="79"/>
      <c r="AT4" s="79" t="s">
        <v>56</v>
      </c>
      <c r="AU4" s="79"/>
      <c r="AV4" s="79"/>
      <c r="AW4" s="79"/>
      <c r="AX4" s="79"/>
      <c r="AY4" s="79"/>
      <c r="AZ4" s="79"/>
      <c r="BA4" s="79"/>
      <c r="BB4" s="79"/>
      <c r="BC4" s="79"/>
      <c r="BD4" s="79"/>
      <c r="BE4" s="79" t="s">
        <v>57</v>
      </c>
      <c r="BF4" s="79"/>
      <c r="BG4" s="79"/>
      <c r="BH4" s="79"/>
      <c r="BI4" s="79"/>
      <c r="BJ4" s="79"/>
      <c r="BK4" s="79"/>
      <c r="BL4" s="79"/>
      <c r="BM4" s="79"/>
      <c r="BN4" s="79"/>
      <c r="BO4" s="79"/>
      <c r="BP4" s="79" t="s">
        <v>58</v>
      </c>
      <c r="BQ4" s="79"/>
      <c r="BR4" s="79"/>
      <c r="BS4" s="79"/>
      <c r="BT4" s="79"/>
      <c r="BU4" s="79"/>
      <c r="BV4" s="79"/>
      <c r="BW4" s="79"/>
      <c r="BX4" s="79"/>
      <c r="BY4" s="79"/>
      <c r="BZ4" s="79"/>
      <c r="CA4" s="79" t="s">
        <v>59</v>
      </c>
      <c r="CB4" s="79"/>
      <c r="CC4" s="79"/>
      <c r="CD4" s="79"/>
      <c r="CE4" s="79"/>
      <c r="CF4" s="79"/>
      <c r="CG4" s="79"/>
      <c r="CH4" s="79"/>
      <c r="CI4" s="79"/>
      <c r="CJ4" s="79"/>
      <c r="CK4" s="79"/>
      <c r="CL4" s="79" t="s">
        <v>60</v>
      </c>
      <c r="CM4" s="79"/>
      <c r="CN4" s="79"/>
      <c r="CO4" s="79"/>
      <c r="CP4" s="79"/>
      <c r="CQ4" s="79"/>
      <c r="CR4" s="79"/>
      <c r="CS4" s="79"/>
      <c r="CT4" s="79"/>
      <c r="CU4" s="79"/>
      <c r="CV4" s="79"/>
      <c r="CW4" s="79" t="s">
        <v>61</v>
      </c>
      <c r="CX4" s="79"/>
      <c r="CY4" s="79"/>
      <c r="CZ4" s="79"/>
      <c r="DA4" s="79"/>
      <c r="DB4" s="79"/>
      <c r="DC4" s="79"/>
      <c r="DD4" s="79"/>
      <c r="DE4" s="79"/>
      <c r="DF4" s="79"/>
      <c r="DG4" s="79"/>
      <c r="DH4" s="79" t="s">
        <v>62</v>
      </c>
      <c r="DI4" s="79"/>
      <c r="DJ4" s="79"/>
      <c r="DK4" s="79"/>
      <c r="DL4" s="79"/>
      <c r="DM4" s="79"/>
      <c r="DN4" s="79"/>
      <c r="DO4" s="79"/>
      <c r="DP4" s="79"/>
      <c r="DQ4" s="79"/>
      <c r="DR4" s="79"/>
      <c r="DS4" s="79" t="s">
        <v>63</v>
      </c>
      <c r="DT4" s="79"/>
      <c r="DU4" s="79"/>
      <c r="DV4" s="79"/>
      <c r="DW4" s="79"/>
      <c r="DX4" s="79"/>
      <c r="DY4" s="79"/>
      <c r="DZ4" s="79"/>
      <c r="EA4" s="79"/>
      <c r="EB4" s="79"/>
      <c r="EC4" s="79"/>
      <c r="ED4" s="79" t="s">
        <v>64</v>
      </c>
      <c r="EE4" s="79"/>
      <c r="EF4" s="79"/>
      <c r="EG4" s="79"/>
      <c r="EH4" s="79"/>
      <c r="EI4" s="79"/>
      <c r="EJ4" s="79"/>
      <c r="EK4" s="79"/>
      <c r="EL4" s="79"/>
      <c r="EM4" s="79"/>
      <c r="EN4" s="79"/>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2015</v>
      </c>
      <c r="C6" s="31">
        <f t="shared" ref="C6:W6" si="3">C7</f>
        <v>454036</v>
      </c>
      <c r="D6" s="31">
        <f t="shared" si="3"/>
        <v>47</v>
      </c>
      <c r="E6" s="31">
        <f t="shared" si="3"/>
        <v>17</v>
      </c>
      <c r="F6" s="31">
        <f t="shared" si="3"/>
        <v>4</v>
      </c>
      <c r="G6" s="31">
        <f t="shared" si="3"/>
        <v>0</v>
      </c>
      <c r="H6" s="31" t="str">
        <f t="shared" si="3"/>
        <v>宮崎県　西米良村</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36.049999999999997</v>
      </c>
      <c r="P6" s="32">
        <f t="shared" si="3"/>
        <v>84.34</v>
      </c>
      <c r="Q6" s="32">
        <f t="shared" si="3"/>
        <v>2500</v>
      </c>
      <c r="R6" s="32">
        <f t="shared" si="3"/>
        <v>1208</v>
      </c>
      <c r="S6" s="32">
        <f t="shared" si="3"/>
        <v>271.51</v>
      </c>
      <c r="T6" s="32">
        <f t="shared" si="3"/>
        <v>4.45</v>
      </c>
      <c r="U6" s="32">
        <f t="shared" si="3"/>
        <v>429</v>
      </c>
      <c r="V6" s="32">
        <f t="shared" si="3"/>
        <v>0.23</v>
      </c>
      <c r="W6" s="32">
        <f t="shared" si="3"/>
        <v>1865.22</v>
      </c>
      <c r="X6" s="33">
        <f>IF(X7="",NA(),X7)</f>
        <v>48.46</v>
      </c>
      <c r="Y6" s="33">
        <f t="shared" ref="Y6:AG6" si="4">IF(Y7="",NA(),Y7)</f>
        <v>97.58</v>
      </c>
      <c r="Z6" s="33">
        <f t="shared" si="4"/>
        <v>87.75</v>
      </c>
      <c r="AA6" s="33">
        <f t="shared" si="4"/>
        <v>103.62</v>
      </c>
      <c r="AB6" s="33">
        <f t="shared" si="4"/>
        <v>93.1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1835.56</v>
      </c>
      <c r="BK6" s="33">
        <f t="shared" si="7"/>
        <v>1716.82</v>
      </c>
      <c r="BL6" s="33">
        <f t="shared" si="7"/>
        <v>1554.05</v>
      </c>
      <c r="BM6" s="33">
        <f t="shared" si="7"/>
        <v>1671.86</v>
      </c>
      <c r="BN6" s="33">
        <f t="shared" si="7"/>
        <v>1434.89</v>
      </c>
      <c r="BO6" s="32" t="str">
        <f>IF(BO7="","",IF(BO7="-","【-】","【"&amp;SUBSTITUTE(TEXT(BO7,"#,##0.00"),"-","△")&amp;"】"))</f>
        <v>【1,457.06】</v>
      </c>
      <c r="BP6" s="33">
        <f>IF(BP7="",NA(),BP7)</f>
        <v>27.17</v>
      </c>
      <c r="BQ6" s="33">
        <f t="shared" ref="BQ6:BY6" si="8">IF(BQ7="",NA(),BQ7)</f>
        <v>80.319999999999993</v>
      </c>
      <c r="BR6" s="33">
        <f t="shared" si="8"/>
        <v>62.23</v>
      </c>
      <c r="BS6" s="33">
        <f t="shared" si="8"/>
        <v>87.73</v>
      </c>
      <c r="BT6" s="33">
        <f t="shared" si="8"/>
        <v>70.56</v>
      </c>
      <c r="BU6" s="33">
        <f t="shared" si="8"/>
        <v>52.89</v>
      </c>
      <c r="BV6" s="33">
        <f t="shared" si="8"/>
        <v>51.73</v>
      </c>
      <c r="BW6" s="33">
        <f t="shared" si="8"/>
        <v>53.01</v>
      </c>
      <c r="BX6" s="33">
        <f t="shared" si="8"/>
        <v>50.54</v>
      </c>
      <c r="BY6" s="33">
        <f t="shared" si="8"/>
        <v>66.22</v>
      </c>
      <c r="BZ6" s="32" t="str">
        <f>IF(BZ7="","",IF(BZ7="-","【-】","【"&amp;SUBSTITUTE(TEXT(BZ7,"#,##0.00"),"-","△")&amp;"】"))</f>
        <v>【64.73】</v>
      </c>
      <c r="CA6" s="33">
        <f>IF(CA7="",NA(),CA7)</f>
        <v>536.73</v>
      </c>
      <c r="CB6" s="33">
        <f t="shared" ref="CB6:CJ6" si="9">IF(CB7="",NA(),CB7)</f>
        <v>179.81</v>
      </c>
      <c r="CC6" s="33">
        <f t="shared" si="9"/>
        <v>233.17</v>
      </c>
      <c r="CD6" s="33">
        <f t="shared" si="9"/>
        <v>169.07</v>
      </c>
      <c r="CE6" s="33">
        <f t="shared" si="9"/>
        <v>211.01</v>
      </c>
      <c r="CF6" s="33">
        <f t="shared" si="9"/>
        <v>300.52</v>
      </c>
      <c r="CG6" s="33">
        <f t="shared" si="9"/>
        <v>310.47000000000003</v>
      </c>
      <c r="CH6" s="33">
        <f t="shared" si="9"/>
        <v>299.39</v>
      </c>
      <c r="CI6" s="33">
        <f t="shared" si="9"/>
        <v>320.36</v>
      </c>
      <c r="CJ6" s="33">
        <f t="shared" si="9"/>
        <v>246.72</v>
      </c>
      <c r="CK6" s="32" t="str">
        <f>IF(CK7="","",IF(CK7="-","【-】","【"&amp;SUBSTITUTE(TEXT(CK7,"#,##0.00"),"-","△")&amp;"】"))</f>
        <v>【250.25】</v>
      </c>
      <c r="CL6" s="33">
        <f>IF(CL7="",NA(),CL7)</f>
        <v>47.67</v>
      </c>
      <c r="CM6" s="33">
        <f t="shared" ref="CM6:CU6" si="10">IF(CM7="",NA(),CM7)</f>
        <v>50.33</v>
      </c>
      <c r="CN6" s="33">
        <f t="shared" si="10"/>
        <v>51</v>
      </c>
      <c r="CO6" s="33">
        <f t="shared" si="10"/>
        <v>48</v>
      </c>
      <c r="CP6" s="33">
        <f t="shared" si="10"/>
        <v>46.67</v>
      </c>
      <c r="CQ6" s="33">
        <f t="shared" si="10"/>
        <v>36.799999999999997</v>
      </c>
      <c r="CR6" s="33">
        <f t="shared" si="10"/>
        <v>36.67</v>
      </c>
      <c r="CS6" s="33">
        <f t="shared" si="10"/>
        <v>36.200000000000003</v>
      </c>
      <c r="CT6" s="33">
        <f t="shared" si="10"/>
        <v>34.74</v>
      </c>
      <c r="CU6" s="33">
        <f t="shared" si="10"/>
        <v>41.35</v>
      </c>
      <c r="CV6" s="32" t="str">
        <f>IF(CV7="","",IF(CV7="-","【-】","【"&amp;SUBSTITUTE(TEXT(CV7,"#,##0.00"),"-","△")&amp;"】"))</f>
        <v>【40.31】</v>
      </c>
      <c r="CW6" s="33">
        <f>IF(CW7="",NA(),CW7)</f>
        <v>98.14</v>
      </c>
      <c r="CX6" s="33">
        <f t="shared" ref="CX6:DF6" si="11">IF(CX7="",NA(),CX7)</f>
        <v>98.16</v>
      </c>
      <c r="CY6" s="33">
        <f t="shared" si="11"/>
        <v>98.17</v>
      </c>
      <c r="CZ6" s="33">
        <f t="shared" si="11"/>
        <v>98.12</v>
      </c>
      <c r="DA6" s="33">
        <f t="shared" si="11"/>
        <v>97.9</v>
      </c>
      <c r="DB6" s="33">
        <f t="shared" si="11"/>
        <v>71.62</v>
      </c>
      <c r="DC6" s="33">
        <f t="shared" si="11"/>
        <v>71.239999999999995</v>
      </c>
      <c r="DD6" s="33">
        <f t="shared" si="11"/>
        <v>71.069999999999993</v>
      </c>
      <c r="DE6" s="33">
        <f t="shared" si="11"/>
        <v>70.14</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7.0000000000000007E-2</v>
      </c>
      <c r="EN6" s="32" t="str">
        <f>IF(EN7="","",IF(EN7="-","【-】","【"&amp;SUBSTITUTE(TEXT(EN7,"#,##0.00"),"-","△")&amp;"】"))</f>
        <v>【0.10】</v>
      </c>
    </row>
    <row r="7" spans="1:144" s="34" customFormat="1">
      <c r="A7" s="26"/>
      <c r="B7" s="35">
        <v>2015</v>
      </c>
      <c r="C7" s="35">
        <v>454036</v>
      </c>
      <c r="D7" s="35">
        <v>47</v>
      </c>
      <c r="E7" s="35">
        <v>17</v>
      </c>
      <c r="F7" s="35">
        <v>4</v>
      </c>
      <c r="G7" s="35">
        <v>0</v>
      </c>
      <c r="H7" s="35" t="s">
        <v>95</v>
      </c>
      <c r="I7" s="35" t="s">
        <v>96</v>
      </c>
      <c r="J7" s="35" t="s">
        <v>97</v>
      </c>
      <c r="K7" s="35" t="s">
        <v>98</v>
      </c>
      <c r="L7" s="35" t="s">
        <v>99</v>
      </c>
      <c r="M7" s="36" t="s">
        <v>100</v>
      </c>
      <c r="N7" s="36" t="s">
        <v>101</v>
      </c>
      <c r="O7" s="36">
        <v>36.049999999999997</v>
      </c>
      <c r="P7" s="36">
        <v>84.34</v>
      </c>
      <c r="Q7" s="36">
        <v>2500</v>
      </c>
      <c r="R7" s="36">
        <v>1208</v>
      </c>
      <c r="S7" s="36">
        <v>271.51</v>
      </c>
      <c r="T7" s="36">
        <v>4.45</v>
      </c>
      <c r="U7" s="36">
        <v>429</v>
      </c>
      <c r="V7" s="36">
        <v>0.23</v>
      </c>
      <c r="W7" s="36">
        <v>1865.22</v>
      </c>
      <c r="X7" s="36">
        <v>48.46</v>
      </c>
      <c r="Y7" s="36">
        <v>97.58</v>
      </c>
      <c r="Z7" s="36">
        <v>87.75</v>
      </c>
      <c r="AA7" s="36">
        <v>103.62</v>
      </c>
      <c r="AB7" s="36">
        <v>93.1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1835.56</v>
      </c>
      <c r="BK7" s="36">
        <v>1716.82</v>
      </c>
      <c r="BL7" s="36">
        <v>1554.05</v>
      </c>
      <c r="BM7" s="36">
        <v>1671.86</v>
      </c>
      <c r="BN7" s="36">
        <v>1434.89</v>
      </c>
      <c r="BO7" s="36">
        <v>1457.06</v>
      </c>
      <c r="BP7" s="36">
        <v>27.17</v>
      </c>
      <c r="BQ7" s="36">
        <v>80.319999999999993</v>
      </c>
      <c r="BR7" s="36">
        <v>62.23</v>
      </c>
      <c r="BS7" s="36">
        <v>87.73</v>
      </c>
      <c r="BT7" s="36">
        <v>70.56</v>
      </c>
      <c r="BU7" s="36">
        <v>52.89</v>
      </c>
      <c r="BV7" s="36">
        <v>51.73</v>
      </c>
      <c r="BW7" s="36">
        <v>53.01</v>
      </c>
      <c r="BX7" s="36">
        <v>50.54</v>
      </c>
      <c r="BY7" s="36">
        <v>66.22</v>
      </c>
      <c r="BZ7" s="36">
        <v>64.73</v>
      </c>
      <c r="CA7" s="36">
        <v>536.73</v>
      </c>
      <c r="CB7" s="36">
        <v>179.81</v>
      </c>
      <c r="CC7" s="36">
        <v>233.17</v>
      </c>
      <c r="CD7" s="36">
        <v>169.07</v>
      </c>
      <c r="CE7" s="36">
        <v>211.01</v>
      </c>
      <c r="CF7" s="36">
        <v>300.52</v>
      </c>
      <c r="CG7" s="36">
        <v>310.47000000000003</v>
      </c>
      <c r="CH7" s="36">
        <v>299.39</v>
      </c>
      <c r="CI7" s="36">
        <v>320.36</v>
      </c>
      <c r="CJ7" s="36">
        <v>246.72</v>
      </c>
      <c r="CK7" s="36">
        <v>250.25</v>
      </c>
      <c r="CL7" s="36">
        <v>47.67</v>
      </c>
      <c r="CM7" s="36">
        <v>50.33</v>
      </c>
      <c r="CN7" s="36">
        <v>51</v>
      </c>
      <c r="CO7" s="36">
        <v>48</v>
      </c>
      <c r="CP7" s="36">
        <v>46.67</v>
      </c>
      <c r="CQ7" s="36">
        <v>36.799999999999997</v>
      </c>
      <c r="CR7" s="36">
        <v>36.67</v>
      </c>
      <c r="CS7" s="36">
        <v>36.200000000000003</v>
      </c>
      <c r="CT7" s="36">
        <v>34.74</v>
      </c>
      <c r="CU7" s="36">
        <v>41.35</v>
      </c>
      <c r="CV7" s="36">
        <v>40.31</v>
      </c>
      <c r="CW7" s="36">
        <v>98.14</v>
      </c>
      <c r="CX7" s="36">
        <v>98.16</v>
      </c>
      <c r="CY7" s="36">
        <v>98.17</v>
      </c>
      <c r="CZ7" s="36">
        <v>98.12</v>
      </c>
      <c r="DA7" s="36">
        <v>97.9</v>
      </c>
      <c r="DB7" s="36">
        <v>71.62</v>
      </c>
      <c r="DC7" s="36">
        <v>71.239999999999995</v>
      </c>
      <c r="DD7" s="36">
        <v>71.069999999999993</v>
      </c>
      <c r="DE7" s="36">
        <v>70.14</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河野 智憲</cp:lastModifiedBy>
  <cp:lastPrinted>2017-02-22T01:55:20Z</cp:lastPrinted>
  <dcterms:created xsi:type="dcterms:W3CDTF">2017-02-08T03:05:08Z</dcterms:created>
  <dcterms:modified xsi:type="dcterms:W3CDTF">2017-02-22T01:55:26Z</dcterms:modified>
</cp:coreProperties>
</file>