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平成２８年度\01各種照会・回答\290120【】公営企業に係る「経営比較分析表」の分析等について\06県ホームページ掲載\11農業集落排水事業（法非適用）\"/>
    </mc:Choice>
  </mc:AlternateContent>
  <workbookProtection workbookPassword="8649" lockStructure="1"/>
  <bookViews>
    <workbookView xWindow="0" yWindow="0" windowWidth="20496" windowHeight="7776"/>
  </bookViews>
  <sheets>
    <sheet name="法非適用_下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<sst xmlns="http://schemas.openxmlformats.org/spreadsheetml/2006/main" count="221" uniqueCount="111">
  <si>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</si>
  <si>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</si>
  <si>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</si>
  <si>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</si>
  <si>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</si>
  <si>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</si>
  <si>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</si>
  <si>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</si>
  <si>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</si>
  <si>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</si>
  <si>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</si>
  <si>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</si>
  <si>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</si>
  <si>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</si>
  <si>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</si>
  <si>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</si>
  <si>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</si>
  <si>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</si>
  <si>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</si>
  <si>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</si>
  <si>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</si>
  <si>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</si>
  <si>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</si>
  <si>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</si>
  <si>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</si>
  <si>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</si>
  <si>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</si>
  <si>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</si>
  <si>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</si>
  <si>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</si>
  <si>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</si>
  <si>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</si>
  <si>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</si>
  <si>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</si>
  <si>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</si>
  <si>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</si>
  <si>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</si>
  <si>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</si>
  <si>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</si>
  <si>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</si>
  <si>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</si>
  <si>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</si>
  <si>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</si>
  <si>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</si>
  <si>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</si>
  <si>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</si>
  <si>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</si>
  <si>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</si>
  <si>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</si>
  <si>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</si>
  <si>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</si>
  <si>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</si>
  <si>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</si>
  <si>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</si>
  <si>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</si>
  <si>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</si>
  <si>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</si>
  <si>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</si>
  <si>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</si>
  <si>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</si>
  <si>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</si>
  <si>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</si>
  <si>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</si>
  <si>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</si>
  <si>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</si>
  <si>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</si>
  <si>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</si>
  <si>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</si>
  <si>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</si>
  <si>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</si>
  <si>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</si>
  <si>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</si>
  <si>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</si>
  <si>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</si>
  <si>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</si>
  <si>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</si>
  <si>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</si>
  <si>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</si>
  <si>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</si>
  <si>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</si>
  <si>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</si>
  <si>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</si>
  <si>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</si>
  <si>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</si>
  <si>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</si>
  <si>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</si>
  <si>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</si>
  <si>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</si>
  <si>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</si>
  <si>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</si>
  <si>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</si>
  <si>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</si>
  <si>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</si>
  <si>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</si>
  <si>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</si>
  <si>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</si>
  <si>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綾町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</si>
  <si>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</si>
  <si>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</si>
  <si>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</si>
  <si>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</si>
  <si>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</si>
  <si>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</si>
  <si>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</si>
  <si>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</si>
  <si>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</si>
  <si>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</si>
  <si>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</si>
  <si>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収益的収支比率は、100％を下回る数値で推移しており、経営の健全性が確保されているとはいえない。
　汚水処理原価及び施設利用率は、平均値よりも優位な数値となっており、現時点では一定の経営の効率性が保たれている。
　これまで、事業等の費用を汚水処理収益や一般会計からの繰入により経営し、経費回収率が類似団体平均値を上回る傾向にあった。
　平成30年度に料金改定を行うことにより収益的収支比率は改善される。
　また、料金改定で汚水処理収益が上がることにより、料金回収率が改善される。</t>
    <phoneticPr fontId="4"/>
  </si>
  <si>
    <t>　平成9年度から供用開始された事業であり、耐用年数を超えた管渠はなく、早急に更新事業が必要な状況にはないが、平成28年度に機能診断予備最適整備構想の策定し、計画的に更新し改善に努めていく。</t>
    <phoneticPr fontId="4"/>
  </si>
  <si>
    <t>　事業との費用を一般会計からの繰入に頼っていたが、平成30年度に料金改定を行うことにより、汚水処理収益が増加し、収益的収支比率及び料金回収率等の改善を行う。
　また、平成28年度に機能診断及び最適整備構想の策定により、年次的に設備の更新を行い、施設の改善に努めていく。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</si>
</sst>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2-4B57-A47F-01504ABD1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6960"/>
        <c:axId val="25293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2-4B57-A47F-01504ABD1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6960"/>
        <c:axId val="252936720"/>
      </c:lineChart>
      <c:dateAx>
        <c:axId val="6154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936720"/>
        <c:crosses val="autoZero"/>
        <c:auto val="1"/>
        <c:lblOffset val="100"/>
        <c:baseTimeUnit val="years"/>
      </c:dateAx>
      <c:valAx>
        <c:axId val="25293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54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75.62</c:v>
                </c:pt>
                <c:pt idx="2">
                  <c:v>73.5</c:v>
                </c:pt>
                <c:pt idx="3">
                  <c:v>103.89</c:v>
                </c:pt>
                <c:pt idx="4">
                  <c:v>95.05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B-4E8F-9CA0-A161DF8CB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46832"/>
        <c:axId val="25374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B-4E8F-9CA0-A161DF8CB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46832"/>
        <c:axId val="253747224"/>
      </c:lineChart>
      <c:dateAx>
        <c:axId val="25374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47224"/>
        <c:crosses val="autoZero"/>
        <c:auto val="1"/>
        <c:lblOffset val="100"/>
        <c:baseTimeUnit val="years"/>
      </c:dateAx>
      <c:valAx>
        <c:axId val="25374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74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8-4F1E-8799-F108C7F7F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15992"/>
        <c:axId val="12171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8-4F1E-8799-F108C7F7F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5992"/>
        <c:axId val="121715600"/>
      </c:lineChart>
      <c:dateAx>
        <c:axId val="12171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715600"/>
        <c:crosses val="autoZero"/>
        <c:auto val="1"/>
        <c:lblOffset val="100"/>
        <c:baseTimeUnit val="years"/>
      </c:dateAx>
      <c:valAx>
        <c:axId val="12171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715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64.83</c:v>
                </c:pt>
                <c:pt idx="1">
                  <c:v>65.84</c:v>
                </c:pt>
                <c:pt idx="2">
                  <c:v>67.22</c:v>
                </c:pt>
                <c:pt idx="3">
                  <c:v>49.11</c:v>
                </c:pt>
                <c:pt idx="4">
                  <c:v>53.48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B-4988-ADEA-BE584ECE6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12448"/>
        <c:axId val="25351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B-4988-ADEA-BE584ECE6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12448"/>
        <c:axId val="253516928"/>
      </c:lineChart>
      <c:dateAx>
        <c:axId val="2535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16928"/>
        <c:crosses val="autoZero"/>
        <c:auto val="1"/>
        <c:lblOffset val="100"/>
        <c:baseTimeUnit val="years"/>
      </c:dateAx>
      <c:valAx>
        <c:axId val="25351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1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3-42A5-853D-0E6634E6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96264"/>
        <c:axId val="25349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3-42A5-853D-0E6634E6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96264"/>
        <c:axId val="253496648"/>
      </c:lineChart>
      <c:dateAx>
        <c:axId val="253496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496648"/>
        <c:crosses val="autoZero"/>
        <c:auto val="1"/>
        <c:lblOffset val="100"/>
        <c:baseTimeUnit val="years"/>
      </c:dateAx>
      <c:valAx>
        <c:axId val="25349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496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A-4F90-8FE7-248302B8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05376"/>
        <c:axId val="25400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A-4F90-8FE7-248302B8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05376"/>
        <c:axId val="254004208"/>
      </c:lineChart>
      <c:dateAx>
        <c:axId val="2540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04208"/>
        <c:crosses val="autoZero"/>
        <c:auto val="1"/>
        <c:lblOffset val="100"/>
        <c:baseTimeUnit val="years"/>
      </c:dateAx>
      <c:valAx>
        <c:axId val="25400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0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0-4B04-8EAA-77B454CA5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17168"/>
        <c:axId val="12171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0-4B04-8EAA-77B454CA5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7168"/>
        <c:axId val="121717560"/>
      </c:lineChart>
      <c:dateAx>
        <c:axId val="12171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717560"/>
        <c:crosses val="autoZero"/>
        <c:auto val="1"/>
        <c:lblOffset val="100"/>
        <c:baseTimeUnit val="years"/>
      </c:dateAx>
      <c:valAx>
        <c:axId val="12171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71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1-4372-812D-83617093B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40664"/>
        <c:axId val="25364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1-4372-812D-83617093B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40664"/>
        <c:axId val="253641056"/>
      </c:lineChart>
      <c:dateAx>
        <c:axId val="25364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41056"/>
        <c:crosses val="autoZero"/>
        <c:auto val="1"/>
        <c:lblOffset val="100"/>
        <c:baseTimeUnit val="years"/>
      </c:dateAx>
      <c:valAx>
        <c:axId val="25364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40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1045</c:v>
                </c:pt>
                <c:pt idx="1">
                  <c:v>981.64</c:v>
                </c:pt>
                <c:pt idx="2">
                  <c:v>925.76</c:v>
                </c:pt>
                <c:pt idx="3">
                  <c:v>842.83</c:v>
                </c:pt>
                <c:pt idx="4">
                  <c:v>779.25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FB5-B091-23CD68984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42232"/>
        <c:axId val="25364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2-4FB5-B091-23CD68984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42232"/>
        <c:axId val="253642624"/>
      </c:lineChart>
      <c:dateAx>
        <c:axId val="253642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42624"/>
        <c:crosses val="autoZero"/>
        <c:auto val="1"/>
        <c:lblOffset val="100"/>
        <c:baseTimeUnit val="years"/>
      </c:dateAx>
      <c:valAx>
        <c:axId val="25364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42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66.069999999999993</c:v>
                </c:pt>
                <c:pt idx="1">
                  <c:v>67.319999999999993</c:v>
                </c:pt>
                <c:pt idx="2">
                  <c:v>68.849999999999994</c:v>
                </c:pt>
                <c:pt idx="3">
                  <c:v>49.81</c:v>
                </c:pt>
                <c:pt idx="4">
                  <c:v>54.42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E-49FB-BF99-AC4FABBE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44088"/>
        <c:axId val="2537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E-49FB-BF99-AC4FABBE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44088"/>
        <c:axId val="253744480"/>
      </c:lineChart>
      <c:dateAx>
        <c:axId val="25374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44480"/>
        <c:crosses val="autoZero"/>
        <c:auto val="1"/>
        <c:lblOffset val="100"/>
        <c:baseTimeUnit val="years"/>
      </c:dateAx>
      <c:valAx>
        <c:axId val="2537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74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150.01</c:v>
                </c:pt>
                <c:pt idx="1">
                  <c:v>150.01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0-4E9B-8192-69B5BEEB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40272"/>
        <c:axId val="25374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0-4E9B-8192-69B5BEEB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40272"/>
        <c:axId val="253745656"/>
      </c:lineChart>
      <c:dateAx>
        <c:axId val="25364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45656"/>
        <c:crosses val="autoZero"/>
        <c:auto val="1"/>
        <c:lblOffset val="100"/>
        <c:baseTimeUnit val="years"/>
      </c:dateAx>
      <c:valAx>
        <c:axId val="25374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4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宮崎県　綾町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7656</v>
      </c>
      <c r="AM8" s="47"/>
      <c r="AN8" s="47"/>
      <c r="AO8" s="47"/>
      <c r="AP8" s="47"/>
      <c r="AQ8" s="47"/>
      <c r="AR8" s="47"/>
      <c r="AS8" s="47"/>
      <c r="AT8" s="43">
        <f>データ!S6</f>
        <v>95.19</v>
      </c>
      <c r="AU8" s="43"/>
      <c r="AV8" s="43"/>
      <c r="AW8" s="43"/>
      <c r="AX8" s="43"/>
      <c r="AY8" s="43"/>
      <c r="AZ8" s="43"/>
      <c r="BA8" s="43"/>
      <c r="BB8" s="43">
        <f>データ!T6</f>
        <v>80.430000000000007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2860</v>
      </c>
      <c r="AE10" s="47"/>
      <c r="AF10" s="47"/>
      <c r="AG10" s="47"/>
      <c r="AH10" s="47"/>
      <c r="AI10" s="47"/>
      <c r="AJ10" s="47"/>
      <c r="AK10" s="2"/>
      <c r="AL10" s="47">
        <f>データ!U6</f>
        <v>114</v>
      </c>
      <c r="AM10" s="47"/>
      <c r="AN10" s="47"/>
      <c r="AO10" s="47"/>
      <c r="AP10" s="47"/>
      <c r="AQ10" s="47"/>
      <c r="AR10" s="47"/>
      <c r="AS10" s="47"/>
      <c r="AT10" s="43">
        <f>データ!V6</f>
        <v>0.12</v>
      </c>
      <c r="AU10" s="43"/>
      <c r="AV10" s="43"/>
      <c r="AW10" s="43"/>
      <c r="AX10" s="43"/>
      <c r="AY10" s="43"/>
      <c r="AZ10" s="43"/>
      <c r="BA10" s="43"/>
      <c r="BB10" s="43">
        <f>データ!W6</f>
        <v>950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453838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宮崎県　綾町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</v>
      </c>
      <c r="P6" s="32">
        <f t="shared" si="3"/>
        <v>100</v>
      </c>
      <c r="Q6" s="32">
        <f t="shared" si="3"/>
        <v>2860</v>
      </c>
      <c r="R6" s="32">
        <f t="shared" si="3"/>
        <v>7656</v>
      </c>
      <c r="S6" s="32">
        <f t="shared" si="3"/>
        <v>95.19</v>
      </c>
      <c r="T6" s="32">
        <f t="shared" si="3"/>
        <v>80.430000000000007</v>
      </c>
      <c r="U6" s="32">
        <f t="shared" si="3"/>
        <v>114</v>
      </c>
      <c r="V6" s="32">
        <f t="shared" si="3"/>
        <v>0.12</v>
      </c>
      <c r="W6" s="32">
        <f t="shared" si="3"/>
        <v>950</v>
      </c>
      <c r="X6" s="33">
        <f>IF(X7="",NA(),X7)</f>
        <v>64.83</v>
      </c>
      <c r="Y6" s="33">
        <f t="shared" ref="Y6:AG6" si="4">IF(Y7="",NA(),Y7)</f>
        <v>65.84</v>
      </c>
      <c r="Z6" s="33">
        <f t="shared" si="4"/>
        <v>67.22</v>
      </c>
      <c r="AA6" s="33">
        <f t="shared" si="4"/>
        <v>49.11</v>
      </c>
      <c r="AB6" s="33">
        <f t="shared" si="4"/>
        <v>53.48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1045</v>
      </c>
      <c r="BF6" s="33">
        <f t="shared" ref="BF6:BN6" si="7">IF(BF7="",NA(),BF7)</f>
        <v>981.64</v>
      </c>
      <c r="BG6" s="33">
        <f t="shared" si="7"/>
        <v>925.76</v>
      </c>
      <c r="BH6" s="33">
        <f t="shared" si="7"/>
        <v>842.83</v>
      </c>
      <c r="BI6" s="33">
        <f t="shared" si="7"/>
        <v>779.25</v>
      </c>
      <c r="BJ6" s="33">
        <f t="shared" si="7"/>
        <v>1224.75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66.069999999999993</v>
      </c>
      <c r="BQ6" s="33">
        <f t="shared" ref="BQ6:BY6" si="8">IF(BQ7="",NA(),BQ7)</f>
        <v>67.319999999999993</v>
      </c>
      <c r="BR6" s="33">
        <f t="shared" si="8"/>
        <v>68.849999999999994</v>
      </c>
      <c r="BS6" s="33">
        <f t="shared" si="8"/>
        <v>49.81</v>
      </c>
      <c r="BT6" s="33">
        <f t="shared" si="8"/>
        <v>54.42</v>
      </c>
      <c r="BU6" s="33">
        <f t="shared" si="8"/>
        <v>42.13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150.01</v>
      </c>
      <c r="CB6" s="33">
        <f t="shared" ref="CB6:CJ6" si="9">IF(CB7="",NA(),CB7)</f>
        <v>150.01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348.41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2">
        <f>IF(CL7="",NA(),CL7)</f>
        <v>0</v>
      </c>
      <c r="CM6" s="33">
        <f t="shared" ref="CM6:CU6" si="10">IF(CM7="",NA(),CM7)</f>
        <v>75.62</v>
      </c>
      <c r="CN6" s="33">
        <f t="shared" si="10"/>
        <v>73.5</v>
      </c>
      <c r="CO6" s="33">
        <f t="shared" si="10"/>
        <v>103.89</v>
      </c>
      <c r="CP6" s="33">
        <f t="shared" si="10"/>
        <v>95.05</v>
      </c>
      <c r="CQ6" s="33">
        <f t="shared" si="10"/>
        <v>46.85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73.78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453838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1.5</v>
      </c>
      <c r="P7" s="36">
        <v>100</v>
      </c>
      <c r="Q7" s="36">
        <v>2860</v>
      </c>
      <c r="R7" s="36">
        <v>7656</v>
      </c>
      <c r="S7" s="36">
        <v>95.19</v>
      </c>
      <c r="T7" s="36">
        <v>80.430000000000007</v>
      </c>
      <c r="U7" s="36">
        <v>114</v>
      </c>
      <c r="V7" s="36">
        <v>0.12</v>
      </c>
      <c r="W7" s="36">
        <v>950</v>
      </c>
      <c r="X7" s="36">
        <v>64.83</v>
      </c>
      <c r="Y7" s="36">
        <v>65.84</v>
      </c>
      <c r="Z7" s="36">
        <v>67.22</v>
      </c>
      <c r="AA7" s="36">
        <v>49.11</v>
      </c>
      <c r="AB7" s="36">
        <v>53.48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1045</v>
      </c>
      <c r="BF7" s="36">
        <v>981.64</v>
      </c>
      <c r="BG7" s="36">
        <v>925.76</v>
      </c>
      <c r="BH7" s="36">
        <v>842.83</v>
      </c>
      <c r="BI7" s="36">
        <v>779.25</v>
      </c>
      <c r="BJ7" s="36">
        <v>1224.75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66.069999999999993</v>
      </c>
      <c r="BQ7" s="36">
        <v>67.319999999999993</v>
      </c>
      <c r="BR7" s="36">
        <v>68.849999999999994</v>
      </c>
      <c r="BS7" s="36">
        <v>49.81</v>
      </c>
      <c r="BT7" s="36">
        <v>54.42</v>
      </c>
      <c r="BU7" s="36">
        <v>42.13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150.01</v>
      </c>
      <c r="CB7" s="36">
        <v>150.01</v>
      </c>
      <c r="CC7" s="36">
        <v>150</v>
      </c>
      <c r="CD7" s="36">
        <v>150</v>
      </c>
      <c r="CE7" s="36">
        <v>150</v>
      </c>
      <c r="CF7" s="36">
        <v>348.41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0</v>
      </c>
      <c r="CM7" s="36">
        <v>75.62</v>
      </c>
      <c r="CN7" s="36">
        <v>73.5</v>
      </c>
      <c r="CO7" s="36">
        <v>103.89</v>
      </c>
      <c r="CP7" s="36">
        <v>95.05</v>
      </c>
      <c r="CQ7" s="36">
        <v>46.85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73.78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河野 智憲</cp:lastModifiedBy>
  <cp:lastPrinted>2017-02-13T00:33:19Z</cp:lastPrinted>
  <dcterms:created xsi:type="dcterms:W3CDTF">2017-02-08T03:16:34Z</dcterms:created>
  <dcterms:modified xsi:type="dcterms:W3CDTF">2017-02-22T02:10:37Z</dcterms:modified>
  <cp:category/>
</cp:coreProperties>
</file>