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平成２８年度\01各種照会・回答\290120【】公営企業に係る「経営比較分析表」の分析等について\06県ホームページ掲載\13特定地域生活排水処理事業（法非適用）\"/>
    </mc:Choice>
  </mc:AlternateContent>
  <workbookProtection workbookPassword="8649" lockStructure="1"/>
  <bookViews>
    <workbookView xWindow="0" yWindow="0" windowWidth="20496" windowHeight="7776"/>
  </bookViews>
  <sheets>
    <sheet name="法非適用_下水道事業" sheetId="4" r:id="rId1"/>
    <sheet name="データ" sheetId="5" state="hidden" r:id="rId2"/>
  </sheets>
  <calcPr calcId="171027" iterate="1" iterateCount="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<sst xmlns="http://schemas.openxmlformats.org/spreadsheetml/2006/main" count="232" uniqueCount="111">
  <si>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</si>
  <si>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</si>
  <si>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</si>
  <si>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</si>
  <si>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</si>
  <si>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</si>
  <si>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</si>
  <si>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</si>
  <si>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</si>
  <si>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</si>
  <si>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</si>
  <si>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</si>
  <si>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</si>
  <si>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</si>
  <si>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</si>
  <si>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</si>
  <si>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</si>
  <si>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</si>
  <si>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</si>
  <si>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</si>
  <si>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</si>
  <si>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</si>
  <si>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</si>
  <si>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</si>
  <si>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</si>
  <si>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</si>
  <si>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</si>
  <si>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</si>
  <si>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</si>
  <si>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</si>
  <si>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</si>
  <si>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</si>
  <si>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</si>
  <si>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</si>
  <si>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</si>
  <si>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</si>
  <si>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</si>
  <si>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</si>
  <si>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</si>
  <si>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</si>
  <si>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</si>
  <si>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</si>
  <si>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</si>
  <si>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</si>
  <si>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</si>
  <si>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</si>
  <si>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</si>
  <si>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</si>
  <si>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</si>
  <si>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</si>
  <si>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</si>
  <si>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</si>
  <si>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</si>
  <si>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</si>
  <si>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</si>
  <si>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</si>
  <si>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</si>
  <si>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</si>
  <si>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</si>
  <si>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</si>
  <si>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</si>
  <si>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</si>
  <si>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</si>
  <si>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</si>
  <si>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</si>
  <si>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</si>
  <si>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</si>
  <si>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</si>
  <si>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</si>
  <si>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</si>
  <si>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</si>
  <si>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</si>
  <si>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</si>
  <si>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</si>
  <si>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</si>
  <si>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</si>
  <si>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</si>
  <si>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</si>
  <si>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</si>
  <si>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</si>
  <si>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</si>
  <si>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</si>
  <si>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</si>
  <si>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</si>
  <si>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</si>
  <si>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</si>
  <si>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</si>
  <si>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</si>
  <si>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</si>
  <si>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</si>
  <si>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</si>
  <si>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</si>
  <si>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</si>
  <si>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</si>
  <si>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</si>
  <si>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</si>
  <si>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綾町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</si>
  <si>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</si>
  <si>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</si>
  <si>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</si>
  <si>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</si>
  <si>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</si>
  <si>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</si>
  <si>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</si>
  <si>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</si>
  <si>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</si>
  <si>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</si>
  <si>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</si>
  <si>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平成19年度より事業を開始した事業であり、管渠については、耐用年数を超えたものはなく、問題は生じていない。
　ただし、事業開始より9年が経過し、設備の修繕が多くなってきている。今後も設備の改善に努めていく。</t>
    <phoneticPr fontId="4"/>
  </si>
  <si>
    <t>　事業の費用を一般会計からの繰入に頼っていたが、平成30年度に料金改定を行うことにより、汚水処理収益が増加し、収益的収支比率及び料金回収率等の改善をする見込みである。
　また、企業債残高対事業規模比率についても同様に、料金改定で処理収益が上がることにより、企業債残高は減少していくものと思われる。
　事業を開始して9年目を迎え、設備の修繕が多くなってきている。今後も設備の改善に努めていく。</t>
    <phoneticPr fontId="4"/>
  </si>
  <si>
    <t>　収益的収支比率は、企業債の償還が開始されたことによって、近年100％を下回っており、経営の健全性を高める必要がある。
　経営の効率性については、施設利用率が平均値を上回っており、改善が見られる。
　これまで、事業等の費用を汚水処理収益や一般会計からの繰入により経営し、経費回収率が類似団体平均値を上回っていた。
　平成30年度に料金改定を行うことにより収益的収支比率は改善される。
　また、料金改定で汚水処理収益が上がることにより、料金回収率が改善される。
　企業債残高対事業規模比率についても、料金改定で処理収益が上がることにより、企業債残高は減少していくものと思われる。</t>
    <rPh sb="83" eb="85">
      <t>ウワマワ</t>
    </rPh>
    <rPh sb="90" eb="92">
      <t>カイゼン</t>
    </rPh>
    <rPh sb="93" eb="94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</si>
</sst>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0-4360-9D6B-20B7C18B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95840"/>
        <c:axId val="12289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0-4360-9D6B-20B7C18B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5840"/>
        <c:axId val="122896232"/>
      </c:lineChart>
      <c:dateAx>
        <c:axId val="12289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896232"/>
        <c:crosses val="autoZero"/>
        <c:auto val="1"/>
        <c:lblOffset val="100"/>
        <c:baseTimeUnit val="years"/>
      </c:dateAx>
      <c:valAx>
        <c:axId val="12289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9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93.41</c:v>
                </c:pt>
                <c:pt idx="3">
                  <c:v>89.82</c:v>
                </c:pt>
                <c:pt idx="4">
                  <c:v>88.34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4-4F27-9E9B-69F3CD7B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97408"/>
        <c:axId val="12289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4-4F27-9E9B-69F3CD7B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7408"/>
        <c:axId val="122897800"/>
      </c:lineChart>
      <c:dateAx>
        <c:axId val="1228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897800"/>
        <c:crosses val="autoZero"/>
        <c:auto val="1"/>
        <c:lblOffset val="100"/>
        <c:baseTimeUnit val="years"/>
      </c:dateAx>
      <c:valAx>
        <c:axId val="12289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9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8-404D-AC08-75769088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98976"/>
        <c:axId val="28457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8-404D-AC08-75769088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8976"/>
        <c:axId val="284570392"/>
      </c:lineChart>
      <c:dateAx>
        <c:axId val="12289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70392"/>
        <c:crosses val="autoZero"/>
        <c:auto val="1"/>
        <c:lblOffset val="100"/>
        <c:baseTimeUnit val="years"/>
      </c:dateAx>
      <c:valAx>
        <c:axId val="28457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9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4A9-A411-2E823CC1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71568"/>
        <c:axId val="28457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0-44A9-A411-2E823CC1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71568"/>
        <c:axId val="284571960"/>
      </c:lineChart>
      <c:dateAx>
        <c:axId val="28457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71960"/>
        <c:crosses val="autoZero"/>
        <c:auto val="1"/>
        <c:lblOffset val="100"/>
        <c:baseTimeUnit val="years"/>
      </c:dateAx>
      <c:valAx>
        <c:axId val="28457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57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F-4E19-B9FB-82B0A75A6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325120"/>
        <c:axId val="28432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F-4E19-B9FB-82B0A75A6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5120"/>
        <c:axId val="284325512"/>
      </c:lineChart>
      <c:dateAx>
        <c:axId val="28432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325512"/>
        <c:crosses val="autoZero"/>
        <c:auto val="1"/>
        <c:lblOffset val="100"/>
        <c:baseTimeUnit val="years"/>
      </c:dateAx>
      <c:valAx>
        <c:axId val="28432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32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4-45A7-A08A-7196D1F4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327080"/>
        <c:axId val="28432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4-45A7-A08A-7196D1F4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7080"/>
        <c:axId val="284327472"/>
      </c:lineChart>
      <c:dateAx>
        <c:axId val="284327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327472"/>
        <c:crosses val="autoZero"/>
        <c:auto val="1"/>
        <c:lblOffset val="100"/>
        <c:baseTimeUnit val="years"/>
      </c:dateAx>
      <c:valAx>
        <c:axId val="28432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327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1342.59</c:v>
                </c:pt>
                <c:pt idx="1">
                  <c:v>1392.12</c:v>
                </c:pt>
                <c:pt idx="2">
                  <c:v>1400.76</c:v>
                </c:pt>
                <c:pt idx="3">
                  <c:v>1316.14</c:v>
                </c:pt>
                <c:pt idx="4">
                  <c:v>1415.66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1-452A-9285-520C437A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324728"/>
        <c:axId val="28457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1-452A-9285-520C437A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4728"/>
        <c:axId val="284573920"/>
      </c:lineChart>
      <c:dateAx>
        <c:axId val="284324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73920"/>
        <c:crosses val="autoZero"/>
        <c:auto val="1"/>
        <c:lblOffset val="100"/>
        <c:baseTimeUnit val="years"/>
      </c:dateAx>
      <c:valAx>
        <c:axId val="28457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32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86.81</c:v>
                </c:pt>
                <c:pt idx="1">
                  <c:v>90.68</c:v>
                </c:pt>
                <c:pt idx="2">
                  <c:v>87.19</c:v>
                </c:pt>
                <c:pt idx="3">
                  <c:v>93.93</c:v>
                </c:pt>
                <c:pt idx="4">
                  <c:v>88.99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E-4712-B0D2-2E744745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326688"/>
        <c:axId val="28486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E-4712-B0D2-2E744745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6688"/>
        <c:axId val="284860104"/>
      </c:lineChart>
      <c:dateAx>
        <c:axId val="2843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860104"/>
        <c:crosses val="autoZero"/>
        <c:auto val="1"/>
        <c:lblOffset val="100"/>
        <c:baseTimeUnit val="years"/>
      </c:dateAx>
      <c:valAx>
        <c:axId val="28486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3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149.99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0-4C7E-BB24-F51D00C7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861280"/>
        <c:axId val="28486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0-4C7E-BB24-F51D00C7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61280"/>
        <c:axId val="284861672"/>
      </c:lineChart>
      <c:dateAx>
        <c:axId val="2848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861672"/>
        <c:crosses val="autoZero"/>
        <c:auto val="1"/>
        <c:lblOffset val="100"/>
        <c:baseTimeUnit val="years"/>
      </c:dateAx>
      <c:valAx>
        <c:axId val="28486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8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58.82</c:v>
                </c:pt>
                <c:pt idx="2">
                  <c:v>58.24</c:v>
                </c:pt>
                <c:pt idx="3">
                  <c:v>59.46</c:v>
                </c:pt>
                <c:pt idx="4">
                  <c:v>62.38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0-49C3-9FEB-B1F4C14D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862848"/>
        <c:axId val="28486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0-49C3-9FEB-B1F4C14D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62848"/>
        <c:axId val="284863240"/>
      </c:lineChart>
      <c:dateAx>
        <c:axId val="2848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863240"/>
        <c:crosses val="autoZero"/>
        <c:auto val="1"/>
        <c:lblOffset val="100"/>
        <c:baseTimeUnit val="years"/>
      </c:dateAx>
      <c:valAx>
        <c:axId val="28486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86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99.4</c:v>
                </c:pt>
                <c:pt idx="1">
                  <c:v>96.18</c:v>
                </c:pt>
                <c:pt idx="2">
                  <c:v>97.93</c:v>
                </c:pt>
                <c:pt idx="3">
                  <c:v>97.71</c:v>
                </c:pt>
                <c:pt idx="4">
                  <c:v>96.06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8-4748-8B95-B532A192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10928"/>
        <c:axId val="28471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8-4748-8B95-B532A192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10928"/>
        <c:axId val="284711320"/>
      </c:lineChart>
      <c:dateAx>
        <c:axId val="28471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711320"/>
        <c:crosses val="autoZero"/>
        <c:auto val="1"/>
        <c:lblOffset val="100"/>
        <c:baseTimeUnit val="years"/>
      </c:dateAx>
      <c:valAx>
        <c:axId val="28471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471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宮崎県　綾町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7656</v>
      </c>
      <c r="AM8" s="64"/>
      <c r="AN8" s="64"/>
      <c r="AO8" s="64"/>
      <c r="AP8" s="64"/>
      <c r="AQ8" s="64"/>
      <c r="AR8" s="64"/>
      <c r="AS8" s="64"/>
      <c r="AT8" s="63">
        <f>データ!S6</f>
        <v>95.19</v>
      </c>
      <c r="AU8" s="63"/>
      <c r="AV8" s="63"/>
      <c r="AW8" s="63"/>
      <c r="AX8" s="63"/>
      <c r="AY8" s="63"/>
      <c r="AZ8" s="63"/>
      <c r="BA8" s="63"/>
      <c r="BB8" s="63">
        <f>データ!T6</f>
        <v>80.430000000000007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8.02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2870</v>
      </c>
      <c r="AE10" s="64"/>
      <c r="AF10" s="64"/>
      <c r="AG10" s="64"/>
      <c r="AH10" s="64"/>
      <c r="AI10" s="64"/>
      <c r="AJ10" s="64"/>
      <c r="AK10" s="2"/>
      <c r="AL10" s="64">
        <f>データ!U6</f>
        <v>609</v>
      </c>
      <c r="AM10" s="64"/>
      <c r="AN10" s="64"/>
      <c r="AO10" s="64"/>
      <c r="AP10" s="64"/>
      <c r="AQ10" s="64"/>
      <c r="AR10" s="64"/>
      <c r="AS10" s="64"/>
      <c r="AT10" s="63">
        <f>データ!V6</f>
        <v>2.2000000000000002</v>
      </c>
      <c r="AU10" s="63"/>
      <c r="AV10" s="63"/>
      <c r="AW10" s="63"/>
      <c r="AX10" s="63"/>
      <c r="AY10" s="63"/>
      <c r="AZ10" s="63"/>
      <c r="BA10" s="63"/>
      <c r="BB10" s="63">
        <f>データ!W6</f>
        <v>276.82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453838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宮崎県　綾町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8.02</v>
      </c>
      <c r="P6" s="32">
        <f t="shared" si="3"/>
        <v>100</v>
      </c>
      <c r="Q6" s="32">
        <f t="shared" si="3"/>
        <v>2870</v>
      </c>
      <c r="R6" s="32">
        <f t="shared" si="3"/>
        <v>7656</v>
      </c>
      <c r="S6" s="32">
        <f t="shared" si="3"/>
        <v>95.19</v>
      </c>
      <c r="T6" s="32">
        <f t="shared" si="3"/>
        <v>80.430000000000007</v>
      </c>
      <c r="U6" s="32">
        <f t="shared" si="3"/>
        <v>609</v>
      </c>
      <c r="V6" s="32">
        <f t="shared" si="3"/>
        <v>2.2000000000000002</v>
      </c>
      <c r="W6" s="32">
        <f t="shared" si="3"/>
        <v>276.82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93.41</v>
      </c>
      <c r="AA6" s="33">
        <f t="shared" si="4"/>
        <v>89.82</v>
      </c>
      <c r="AB6" s="33">
        <f t="shared" si="4"/>
        <v>88.34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1342.59</v>
      </c>
      <c r="BF6" s="33">
        <f t="shared" ref="BF6:BN6" si="7">IF(BF7="",NA(),BF7)</f>
        <v>1392.12</v>
      </c>
      <c r="BG6" s="33">
        <f t="shared" si="7"/>
        <v>1400.76</v>
      </c>
      <c r="BH6" s="33">
        <f t="shared" si="7"/>
        <v>1316.14</v>
      </c>
      <c r="BI6" s="33">
        <f t="shared" si="7"/>
        <v>1415.66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86.81</v>
      </c>
      <c r="BQ6" s="33">
        <f t="shared" ref="BQ6:BY6" si="8">IF(BQ7="",NA(),BQ7)</f>
        <v>90.68</v>
      </c>
      <c r="BR6" s="33">
        <f t="shared" si="8"/>
        <v>87.19</v>
      </c>
      <c r="BS6" s="33">
        <f t="shared" si="8"/>
        <v>93.93</v>
      </c>
      <c r="BT6" s="33">
        <f t="shared" si="8"/>
        <v>88.99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150</v>
      </c>
      <c r="CB6" s="33">
        <f t="shared" ref="CB6:CJ6" si="9">IF(CB7="",NA(),CB7)</f>
        <v>149.99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2">
        <f>IF(CL7="",NA(),CL7)</f>
        <v>0</v>
      </c>
      <c r="CM6" s="33">
        <f t="shared" ref="CM6:CU6" si="10">IF(CM7="",NA(),CM7)</f>
        <v>58.82</v>
      </c>
      <c r="CN6" s="33">
        <f t="shared" si="10"/>
        <v>58.24</v>
      </c>
      <c r="CO6" s="33">
        <f t="shared" si="10"/>
        <v>59.46</v>
      </c>
      <c r="CP6" s="33">
        <f t="shared" si="10"/>
        <v>62.38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99.4</v>
      </c>
      <c r="CX6" s="33">
        <f t="shared" ref="CX6:DF6" si="11">IF(CX7="",NA(),CX7)</f>
        <v>96.18</v>
      </c>
      <c r="CY6" s="33">
        <f t="shared" si="11"/>
        <v>97.93</v>
      </c>
      <c r="CZ6" s="33">
        <f t="shared" si="11"/>
        <v>97.71</v>
      </c>
      <c r="DA6" s="33">
        <f t="shared" si="11"/>
        <v>96.06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453838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8.02</v>
      </c>
      <c r="P7" s="36">
        <v>100</v>
      </c>
      <c r="Q7" s="36">
        <v>2870</v>
      </c>
      <c r="R7" s="36">
        <v>7656</v>
      </c>
      <c r="S7" s="36">
        <v>95.19</v>
      </c>
      <c r="T7" s="36">
        <v>80.430000000000007</v>
      </c>
      <c r="U7" s="36">
        <v>609</v>
      </c>
      <c r="V7" s="36">
        <v>2.2000000000000002</v>
      </c>
      <c r="W7" s="36">
        <v>276.82</v>
      </c>
      <c r="X7" s="36">
        <v>100</v>
      </c>
      <c r="Y7" s="36">
        <v>100</v>
      </c>
      <c r="Z7" s="36">
        <v>93.41</v>
      </c>
      <c r="AA7" s="36">
        <v>89.82</v>
      </c>
      <c r="AB7" s="36">
        <v>88.34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1342.59</v>
      </c>
      <c r="BF7" s="36">
        <v>1392.12</v>
      </c>
      <c r="BG7" s="36">
        <v>1400.76</v>
      </c>
      <c r="BH7" s="36">
        <v>1316.14</v>
      </c>
      <c r="BI7" s="36">
        <v>1415.66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86.81</v>
      </c>
      <c r="BQ7" s="36">
        <v>90.68</v>
      </c>
      <c r="BR7" s="36">
        <v>87.19</v>
      </c>
      <c r="BS7" s="36">
        <v>93.93</v>
      </c>
      <c r="BT7" s="36">
        <v>88.99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150</v>
      </c>
      <c r="CB7" s="36">
        <v>149.99</v>
      </c>
      <c r="CC7" s="36">
        <v>150</v>
      </c>
      <c r="CD7" s="36">
        <v>150</v>
      </c>
      <c r="CE7" s="36">
        <v>150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0</v>
      </c>
      <c r="CM7" s="36">
        <v>58.82</v>
      </c>
      <c r="CN7" s="36">
        <v>58.24</v>
      </c>
      <c r="CO7" s="36">
        <v>59.46</v>
      </c>
      <c r="CP7" s="36">
        <v>62.38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99.4</v>
      </c>
      <c r="CX7" s="36">
        <v>96.18</v>
      </c>
      <c r="CY7" s="36">
        <v>97.93</v>
      </c>
      <c r="CZ7" s="36">
        <v>97.71</v>
      </c>
      <c r="DA7" s="36">
        <v>96.06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河野 智憲</cp:lastModifiedBy>
  <cp:lastPrinted>2017-02-12T23:58:00Z</cp:lastPrinted>
  <dcterms:created xsi:type="dcterms:W3CDTF">2017-02-08T03:24:48Z</dcterms:created>
  <dcterms:modified xsi:type="dcterms:W3CDTF">2017-02-22T02:19:19Z</dcterms:modified>
  <cp:category/>
</cp:coreProperties>
</file>