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0" yWindow="0" windowWidth="20496" windowHeight="7776"/>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R10" i="4" s="1"/>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AI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<sst xmlns="http://schemas.openxmlformats.org/spreadsheetml/2006/main" count="220" uniqueCount="107">
  <si>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</si>
  <si>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</si>
  <si>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</si>
  <si>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</si>
  <si>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</si>
  <si>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</si>
  <si>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</si>
  <si>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</si>
  <si>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</si>
  <si>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</si>
  <si>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</si>
  <si>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</si>
  <si>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</si>
  <si>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</si>
  <si>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</si>
  <si>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</si>
  <si>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</si>
  <si>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</si>
  <si>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</si>
  <si>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</si>
  <si>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</si>
  <si>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</si>
  <si>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</si>
  <si>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</si>
  <si>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</si>
  <si>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</si>
  <si>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</si>
  <si>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</si>
  <si>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</si>
  <si>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</si>
  <si>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</si>
  <si>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</si>
  <si>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</si>
  <si>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</si>
  <si>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</si>
  <si>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</si>
  <si>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</si>
  <si>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</si>
  <si>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</si>
  <si>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</si>
  <si>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</si>
  <si>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</si>
  <si>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</si>
  <si>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</si>
  <si>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</si>
  <si>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</si>
  <si>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</si>
  <si>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</si>
  <si>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</si>
  <si>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</si>
  <si>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</si>
  <si>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</si>
  <si>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</si>
  <si>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</si>
  <si>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</si>
  <si>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</si>
  <si>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</si>
  <si>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</si>
  <si>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</si>
  <si>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</si>
  <si>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</si>
  <si>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</si>
  <si>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</si>
  <si>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</si>
  <si>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</si>
  <si>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</si>
  <si>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</si>
  <si>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</si>
  <si>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</si>
  <si>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</si>
  <si>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</si>
  <si>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</si>
  <si>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</si>
  <si>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</si>
  <si>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</si>
  <si>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</si>
  <si>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</si>
  <si>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</si>
  <si>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</si>
  <si>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</si>
  <si>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</si>
  <si>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</si>
  <si>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</si>
  <si>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</si>
  <si>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</si>
  <si>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</si>
  <si>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</si>
  <si>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</si>
  <si>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</si>
  <si>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</si>
  <si>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</si>
  <si>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</si>
  <si>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</si>
  <si>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一ツ瀬川営農飲雑用水広域水道企業団</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</si>
  <si>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</si>
  <si>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</si>
  <si>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</si>
  <si>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</si>
  <si>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</si>
  <si>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</si>
  <si>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</si>
  <si>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</si>
  <si>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</si>
  <si>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</si>
  <si>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「経常収支比率」については、平成25年度から100％を越え黒字となっており、「料金回収率」においても100％越えていることから、現時点では経営の健全性が保たれています。
「流動比率」については、会計基準の見直しにより平成26年度から減少していますが、支払能力には問題ありません。
「企業債残高対給水収益比率」については、当企業団は県から譲受けた施設で事業を運営しており、拡張時の借入がないため、他事業体と比べ低くなっています。今後は、施設の更新等の財源に企業債が考えられますので、上昇傾向に注意が必要です。
「給水原価」については、平成26年度の会計基準の見直しにより「長期前受金戻入」を控除して算出することになり、全国平均や類似団体と比べると低い現状にあります。
「施設利用率」については、平均を上回っており適正な規模と考えられます。
「有収率」については、類似団体と比べると高くはなっているが、今後も漏水調査を行い有収率の向上に努めます。</t>
    <rPh sb="1" eb="3">
      <t>ケイジョウ</t>
    </rPh>
    <rPh sb="3" eb="5">
      <t>シュウシ</t>
    </rPh>
    <rPh sb="5" eb="7">
      <t>ヒリツ</t>
    </rPh>
    <rPh sb="14" eb="16">
      <t>ヘイセイ</t>
    </rPh>
    <rPh sb="18" eb="20">
      <t>ネンド</t>
    </rPh>
    <rPh sb="27" eb="28">
      <t>コ</t>
    </rPh>
    <rPh sb="29" eb="31">
      <t>クロジ</t>
    </rPh>
    <rPh sb="39" eb="41">
      <t>リョウキン</t>
    </rPh>
    <rPh sb="41" eb="43">
      <t>カイシュウ</t>
    </rPh>
    <rPh sb="43" eb="44">
      <t>リツ</t>
    </rPh>
    <rPh sb="54" eb="55">
      <t>コ</t>
    </rPh>
    <rPh sb="64" eb="67">
      <t>ゲンジテン</t>
    </rPh>
    <rPh sb="69" eb="71">
      <t>ケイエイ</t>
    </rPh>
    <rPh sb="72" eb="75">
      <t>ケンゼンセイ</t>
    </rPh>
    <rPh sb="76" eb="77">
      <t>タモ</t>
    </rPh>
    <rPh sb="86" eb="88">
      <t>リュウドウ</t>
    </rPh>
    <rPh sb="88" eb="90">
      <t>ヒリツ</t>
    </rPh>
    <rPh sb="97" eb="99">
      <t>カイケイ</t>
    </rPh>
    <rPh sb="99" eb="101">
      <t>キジュン</t>
    </rPh>
    <rPh sb="102" eb="104">
      <t>ミナオ</t>
    </rPh>
    <rPh sb="108" eb="110">
      <t>ヘイセイ</t>
    </rPh>
    <rPh sb="112" eb="114">
      <t>ネンド</t>
    </rPh>
    <rPh sb="116" eb="118">
      <t>ゲンショウ</t>
    </rPh>
    <rPh sb="125" eb="127">
      <t>シハライ</t>
    </rPh>
    <rPh sb="127" eb="129">
      <t>ノウリョク</t>
    </rPh>
    <rPh sb="131" eb="133">
      <t>モンダイ</t>
    </rPh>
    <rPh sb="141" eb="143">
      <t>キギョウ</t>
    </rPh>
    <rPh sb="143" eb="144">
      <t>サイ</t>
    </rPh>
    <rPh sb="144" eb="146">
      <t>ザンダカ</t>
    </rPh>
    <rPh sb="146" eb="147">
      <t>タイ</t>
    </rPh>
    <rPh sb="147" eb="149">
      <t>キュウスイ</t>
    </rPh>
    <rPh sb="149" eb="151">
      <t>シュウエキ</t>
    </rPh>
    <rPh sb="151" eb="153">
      <t>ヒリツ</t>
    </rPh>
    <rPh sb="160" eb="161">
      <t>トウ</t>
    </rPh>
    <rPh sb="161" eb="163">
      <t>キギョウ</t>
    </rPh>
    <rPh sb="163" eb="164">
      <t>ダン</t>
    </rPh>
    <rPh sb="165" eb="166">
      <t>ケン</t>
    </rPh>
    <rPh sb="168" eb="170">
      <t>ユズリウ</t>
    </rPh>
    <rPh sb="172" eb="174">
      <t>シセツ</t>
    </rPh>
    <rPh sb="185" eb="187">
      <t>カクチョウ</t>
    </rPh>
    <rPh sb="187" eb="188">
      <t>ジ</t>
    </rPh>
    <rPh sb="189" eb="191">
      <t>カリイレ</t>
    </rPh>
    <rPh sb="197" eb="198">
      <t>タ</t>
    </rPh>
    <rPh sb="198" eb="200">
      <t>ジギョウ</t>
    </rPh>
    <rPh sb="200" eb="201">
      <t>タイ</t>
    </rPh>
    <rPh sb="202" eb="203">
      <t>クラ</t>
    </rPh>
    <rPh sb="204" eb="205">
      <t>ヒク</t>
    </rPh>
    <rPh sb="213" eb="215">
      <t>コンゴ</t>
    </rPh>
    <rPh sb="217" eb="219">
      <t>シセツ</t>
    </rPh>
    <rPh sb="220" eb="222">
      <t>コウシン</t>
    </rPh>
    <rPh sb="222" eb="223">
      <t>トウ</t>
    </rPh>
    <rPh sb="224" eb="226">
      <t>ザイゲン</t>
    </rPh>
    <rPh sb="227" eb="229">
      <t>キギョウ</t>
    </rPh>
    <rPh sb="229" eb="230">
      <t>サイ</t>
    </rPh>
    <rPh sb="231" eb="232">
      <t>カンガ</t>
    </rPh>
    <rPh sb="240" eb="242">
      <t>ジョウショウ</t>
    </rPh>
    <rPh sb="242" eb="244">
      <t>ケイコウ</t>
    </rPh>
    <rPh sb="245" eb="247">
      <t>チュウイ</t>
    </rPh>
    <rPh sb="248" eb="250">
      <t>ヒツヨウ</t>
    </rPh>
    <rPh sb="255" eb="257">
      <t>キュウスイ</t>
    </rPh>
    <rPh sb="257" eb="259">
      <t>ゲンカ</t>
    </rPh>
    <rPh sb="266" eb="268">
      <t>ヘイセイ</t>
    </rPh>
    <rPh sb="270" eb="272">
      <t>ネンド</t>
    </rPh>
    <rPh sb="273" eb="275">
      <t>カイケイ</t>
    </rPh>
    <rPh sb="275" eb="277">
      <t>キジュン</t>
    </rPh>
    <rPh sb="278" eb="280">
      <t>ミナオ</t>
    </rPh>
    <rPh sb="285" eb="287">
      <t>チョウキ</t>
    </rPh>
    <rPh sb="287" eb="289">
      <t>マエウケ</t>
    </rPh>
    <rPh sb="289" eb="290">
      <t>キン</t>
    </rPh>
    <rPh sb="290" eb="292">
      <t>レイニュウ</t>
    </rPh>
    <rPh sb="294" eb="296">
      <t>コウジョ</t>
    </rPh>
    <rPh sb="298" eb="300">
      <t>サンシュツ</t>
    </rPh>
    <rPh sb="308" eb="310">
      <t>ゼンコク</t>
    </rPh>
    <rPh sb="310" eb="312">
      <t>ヘイキン</t>
    </rPh>
    <rPh sb="313" eb="315">
      <t>ルイジ</t>
    </rPh>
    <rPh sb="315" eb="317">
      <t>ダンタイ</t>
    </rPh>
    <rPh sb="318" eb="319">
      <t>クラ</t>
    </rPh>
    <rPh sb="322" eb="323">
      <t>ヒク</t>
    </rPh>
    <rPh sb="324" eb="326">
      <t>ゲンジョウ</t>
    </rPh>
    <rPh sb="334" eb="336">
      <t>シセツ</t>
    </rPh>
    <rPh sb="336" eb="339">
      <t>リヨウリツ</t>
    </rPh>
    <rPh sb="346" eb="348">
      <t>ヘイキン</t>
    </rPh>
    <rPh sb="349" eb="351">
      <t>ウワマワ</t>
    </rPh>
    <rPh sb="355" eb="357">
      <t>テキセイ</t>
    </rPh>
    <rPh sb="358" eb="360">
      <t>キボ</t>
    </rPh>
    <rPh sb="361" eb="362">
      <t>カンガ</t>
    </rPh>
    <rPh sb="370" eb="371">
      <t>ユウ</t>
    </rPh>
    <rPh sb="371" eb="372">
      <t>シュウ</t>
    </rPh>
    <rPh sb="372" eb="373">
      <t>リツ</t>
    </rPh>
    <rPh sb="380" eb="382">
      <t>ルイジ</t>
    </rPh>
    <rPh sb="382" eb="384">
      <t>ダンタイ</t>
    </rPh>
    <rPh sb="385" eb="386">
      <t>クラ</t>
    </rPh>
    <rPh sb="389" eb="390">
      <t>タカ</t>
    </rPh>
    <rPh sb="399" eb="401">
      <t>コンゴ</t>
    </rPh>
    <rPh sb="402" eb="404">
      <t>ロウスイ</t>
    </rPh>
    <rPh sb="404" eb="406">
      <t>チョウサ</t>
    </rPh>
    <rPh sb="407" eb="408">
      <t>オコナ</t>
    </rPh>
    <rPh sb="409" eb="410">
      <t>ユウ</t>
    </rPh>
    <rPh sb="410" eb="411">
      <t>シュウ</t>
    </rPh>
    <rPh sb="411" eb="412">
      <t>リツ</t>
    </rPh>
    <rPh sb="413" eb="415">
      <t>コウジョウ</t>
    </rPh>
    <rPh sb="416" eb="417">
      <t>ツト</t>
    </rPh>
    <phoneticPr fontId="4"/>
  </si>
  <si>
    <t>「有形固定資産減価償却率」については、増加傾向にあり、年々老朽化が進んでいます。「管路経年化率」は0％ではありますが、「管路更新率」は他事業体と比べ低くなっています。
今後は、アセットマネジメントを活用し、将来老朽化を迎える管路を計画的に更新し耐震化していく必要があります。</t>
    <rPh sb="1" eb="2">
      <t>ユウ</t>
    </rPh>
    <rPh sb="2" eb="3">
      <t>ケイ</t>
    </rPh>
    <rPh sb="3" eb="5">
      <t>コテイ</t>
    </rPh>
    <rPh sb="5" eb="7">
      <t>シサン</t>
    </rPh>
    <rPh sb="7" eb="9">
      <t>ゲンカ</t>
    </rPh>
    <rPh sb="9" eb="11">
      <t>ショウキャク</t>
    </rPh>
    <rPh sb="11" eb="12">
      <t>リツ</t>
    </rPh>
    <rPh sb="19" eb="21">
      <t>ゾウカ</t>
    </rPh>
    <rPh sb="21" eb="23">
      <t>ケイコウ</t>
    </rPh>
    <rPh sb="27" eb="29">
      <t>ネンネン</t>
    </rPh>
    <rPh sb="29" eb="32">
      <t>ロウキュウカ</t>
    </rPh>
    <rPh sb="33" eb="34">
      <t>スス</t>
    </rPh>
    <rPh sb="41" eb="43">
      <t>カンロ</t>
    </rPh>
    <rPh sb="43" eb="46">
      <t>ケイネンカ</t>
    </rPh>
    <rPh sb="46" eb="47">
      <t>リツ</t>
    </rPh>
    <rPh sb="60" eb="62">
      <t>カンロ</t>
    </rPh>
    <rPh sb="62" eb="64">
      <t>コウシン</t>
    </rPh>
    <rPh sb="64" eb="65">
      <t>リツ</t>
    </rPh>
    <rPh sb="67" eb="68">
      <t>タ</t>
    </rPh>
    <rPh sb="68" eb="70">
      <t>ジギョウ</t>
    </rPh>
    <rPh sb="70" eb="71">
      <t>タイ</t>
    </rPh>
    <rPh sb="72" eb="73">
      <t>クラ</t>
    </rPh>
    <rPh sb="74" eb="75">
      <t>ヒク</t>
    </rPh>
    <rPh sb="84" eb="86">
      <t>コンゴ</t>
    </rPh>
    <rPh sb="99" eb="101">
      <t>カツヨウ</t>
    </rPh>
    <rPh sb="103" eb="105">
      <t>ショウライ</t>
    </rPh>
    <rPh sb="105" eb="108">
      <t>ロウキュウカ</t>
    </rPh>
    <rPh sb="109" eb="110">
      <t>ムカ</t>
    </rPh>
    <rPh sb="112" eb="114">
      <t>カンロ</t>
    </rPh>
    <rPh sb="115" eb="118">
      <t>ケイカクテキ</t>
    </rPh>
    <rPh sb="119" eb="121">
      <t>コウシン</t>
    </rPh>
    <rPh sb="122" eb="124">
      <t>タイシン</t>
    </rPh>
    <rPh sb="124" eb="125">
      <t>カ</t>
    </rPh>
    <rPh sb="129" eb="131">
      <t>ヒツヨウ</t>
    </rPh>
    <phoneticPr fontId="4"/>
  </si>
  <si>
    <t xml:space="preserve">当企業団の水道事業は、現時点では良好と判断されますが、給水人口等の減少により給水収益の減少が懸念されます。
今後は、更なる経費削減に努め、更新工事の財源を確保し、施設の長寿命化対策及びアセットマネジメントの活用を図り、経営戦略を策定し計画的に事業を行う必要があります。
</t>
    <rPh sb="0" eb="1">
      <t>トウ</t>
    </rPh>
    <rPh sb="1" eb="3">
      <t>キギョウ</t>
    </rPh>
    <rPh sb="3" eb="4">
      <t>ダン</t>
    </rPh>
    <rPh sb="5" eb="7">
      <t>スイドウ</t>
    </rPh>
    <rPh sb="7" eb="9">
      <t>ジギョウ</t>
    </rPh>
    <rPh sb="11" eb="14">
      <t>ゲンジテン</t>
    </rPh>
    <rPh sb="16" eb="18">
      <t>リョウコウ</t>
    </rPh>
    <rPh sb="19" eb="21">
      <t>ハンダン</t>
    </rPh>
    <rPh sb="27" eb="29">
      <t>キュウスイ</t>
    </rPh>
    <rPh sb="29" eb="31">
      <t>ジンコウ</t>
    </rPh>
    <rPh sb="31" eb="32">
      <t>トウ</t>
    </rPh>
    <rPh sb="33" eb="35">
      <t>ゲンショウ</t>
    </rPh>
    <rPh sb="38" eb="40">
      <t>キュウスイ</t>
    </rPh>
    <rPh sb="40" eb="42">
      <t>シュウエキ</t>
    </rPh>
    <rPh sb="43" eb="45">
      <t>ゲンショウ</t>
    </rPh>
    <rPh sb="46" eb="48">
      <t>ケネン</t>
    </rPh>
    <rPh sb="54" eb="56">
      <t>コンゴ</t>
    </rPh>
    <rPh sb="58" eb="59">
      <t>サラ</t>
    </rPh>
    <rPh sb="61" eb="63">
      <t>ケイヒ</t>
    </rPh>
    <rPh sb="63" eb="65">
      <t>サクゲン</t>
    </rPh>
    <rPh sb="66" eb="67">
      <t>ツト</t>
    </rPh>
    <rPh sb="69" eb="71">
      <t>コウシン</t>
    </rPh>
    <rPh sb="71" eb="73">
      <t>コウジ</t>
    </rPh>
    <rPh sb="74" eb="76">
      <t>ザイゲン</t>
    </rPh>
    <rPh sb="77" eb="79">
      <t>カクホ</t>
    </rPh>
    <rPh sb="81" eb="83">
      <t>シセツ</t>
    </rPh>
    <rPh sb="84" eb="85">
      <t>チョウ</t>
    </rPh>
    <rPh sb="85" eb="88">
      <t>ジュミョウカ</t>
    </rPh>
    <rPh sb="88" eb="90">
      <t>タイサク</t>
    </rPh>
    <rPh sb="90" eb="91">
      <t>オヨ</t>
    </rPh>
    <rPh sb="103" eb="105">
      <t>カツヨウ</t>
    </rPh>
    <rPh sb="106" eb="107">
      <t>ハカ</t>
    </rPh>
    <rPh sb="109" eb="111">
      <t>ケイエイ</t>
    </rPh>
    <rPh sb="111" eb="113">
      <t>センリャク</t>
    </rPh>
    <rPh sb="114" eb="116">
      <t>サクテイ</t>
    </rPh>
    <rPh sb="117" eb="120">
      <t>ケイカクテキ</t>
    </rPh>
    <rPh sb="121" eb="123">
      <t>ジギョウ</t>
    </rPh>
    <rPh sb="124" eb="125">
      <t>オコナ</t>
    </rPh>
    <rPh sb="126" eb="1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</si>
</sst>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0.02</c:v>
                </c:pt>
                <c:pt idx="1">
                  <c:v>0.37</c:v>
                </c:pt>
                <c:pt idx="2">
                  <c:v>0.22</c:v>
                </c:pt>
                <c:pt idx="3">
                  <c:v>0.06</c:v>
                </c:pt>
                <c:pt idx="4">
                  <c:v>0.06</c:v>
                </c:pt>
              </c:numCache>
            </c:numRef>
          </c:val>
          <c:extLst>
            <c:ext xmlns:c16="http://schemas.microsoft.com/office/drawing/2014/chart" uri="{C3380CC4-5D6E-409C-BE32-E72D297353CC}">
              <c16:uniqueId val="{00000000-CACF-4E00-913B-2D69730430D2}"/>
            </c:ext>
          </c:extLst>
        </c:ser>
        <c:dLbls>
          <c:showLegendKey val="0"/>
          <c:showVal val="0"/>
          <c:showCatName val="0"/>
          <c:showSerName val="0"/>
          <c:showPercent val="0"/>
          <c:showBubbleSize val="0"/>
        </c:dLbls>
        <c:gapWidth val="150"/>
        <c:axId val="445337832"/>
        <c:axId val="44533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CACF-4E00-913B-2D69730430D2}"/>
            </c:ext>
          </c:extLst>
        </c:ser>
        <c:dLbls>
          <c:showLegendKey val="0"/>
          <c:showVal val="0"/>
          <c:showCatName val="0"/>
          <c:showSerName val="0"/>
          <c:showPercent val="0"/>
          <c:showBubbleSize val="0"/>
        </c:dLbls>
        <c:marker val="1"/>
        <c:smooth val="0"/>
        <c:axId val="445337832"/>
        <c:axId val="445338224"/>
      </c:lineChart>
      <c:dateAx>
        <c:axId val="445337832"/>
        <c:scaling>
          <c:orientation val="minMax"/>
        </c:scaling>
        <c:delete val="1"/>
        <c:axPos val="b"/>
        <c:numFmt formatCode="ge" sourceLinked="1"/>
        <c:majorTickMark val="none"/>
        <c:minorTickMark val="none"/>
        <c:tickLblPos val="none"/>
        <c:crossAx val="445338224"/>
        <c:crosses val="autoZero"/>
        <c:auto val="1"/>
        <c:lblOffset val="100"/>
        <c:baseTimeUnit val="years"/>
      </c:dateAx>
      <c:valAx>
        <c:axId val="44533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64.89</c:v>
                </c:pt>
                <c:pt idx="1">
                  <c:v>69.34</c:v>
                </c:pt>
                <c:pt idx="2">
                  <c:v>73.41</c:v>
                </c:pt>
                <c:pt idx="3">
                  <c:v>73.760000000000005</c:v>
                </c:pt>
                <c:pt idx="4">
                  <c:v>69.569999999999993</c:v>
                </c:pt>
              </c:numCache>
            </c:numRef>
          </c:val>
          <c:extLst>
            <c:ext xmlns:c16="http://schemas.microsoft.com/office/drawing/2014/chart" uri="{C3380CC4-5D6E-409C-BE32-E72D297353CC}">
              <c16:uniqueId val="{00000000-5234-40DB-BCA0-65AADC009F44}"/>
            </c:ext>
          </c:extLst>
        </c:ser>
        <c:dLbls>
          <c:showLegendKey val="0"/>
          <c:showVal val="0"/>
          <c:showCatName val="0"/>
          <c:showSerName val="0"/>
          <c:showPercent val="0"/>
          <c:showBubbleSize val="0"/>
        </c:dLbls>
        <c:gapWidth val="150"/>
        <c:axId val="450067968"/>
        <c:axId val="45006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5234-40DB-BCA0-65AADC009F44}"/>
            </c:ext>
          </c:extLst>
        </c:ser>
        <c:dLbls>
          <c:showLegendKey val="0"/>
          <c:showVal val="0"/>
          <c:showCatName val="0"/>
          <c:showSerName val="0"/>
          <c:showPercent val="0"/>
          <c:showBubbleSize val="0"/>
        </c:dLbls>
        <c:marker val="1"/>
        <c:smooth val="0"/>
        <c:axId val="450067968"/>
        <c:axId val="450068360"/>
      </c:lineChart>
      <c:dateAx>
        <c:axId val="450067968"/>
        <c:scaling>
          <c:orientation val="minMax"/>
        </c:scaling>
        <c:delete val="1"/>
        <c:axPos val="b"/>
        <c:numFmt formatCode="ge" sourceLinked="1"/>
        <c:majorTickMark val="none"/>
        <c:minorTickMark val="none"/>
        <c:tickLblPos val="none"/>
        <c:crossAx val="450068360"/>
        <c:crosses val="autoZero"/>
        <c:auto val="1"/>
        <c:lblOffset val="100"/>
        <c:baseTimeUnit val="years"/>
      </c:dateAx>
      <c:valAx>
        <c:axId val="45006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0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83.61</c:v>
                </c:pt>
                <c:pt idx="1">
                  <c:v>84.58</c:v>
                </c:pt>
                <c:pt idx="2">
                  <c:v>82.68</c:v>
                </c:pt>
                <c:pt idx="3">
                  <c:v>81.17</c:v>
                </c:pt>
                <c:pt idx="4">
                  <c:v>83.04</c:v>
                </c:pt>
              </c:numCache>
            </c:numRef>
          </c:val>
          <c:extLst>
            <c:ext xmlns:c16="http://schemas.microsoft.com/office/drawing/2014/chart" uri="{C3380CC4-5D6E-409C-BE32-E72D297353CC}">
              <c16:uniqueId val="{00000000-F337-41F0-805A-49C6275142C9}"/>
            </c:ext>
          </c:extLst>
        </c:ser>
        <c:dLbls>
          <c:showLegendKey val="0"/>
          <c:showVal val="0"/>
          <c:showCatName val="0"/>
          <c:showSerName val="0"/>
          <c:showPercent val="0"/>
          <c:showBubbleSize val="0"/>
        </c:dLbls>
        <c:gapWidth val="150"/>
        <c:axId val="450069536"/>
        <c:axId val="45006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F337-41F0-805A-49C6275142C9}"/>
            </c:ext>
          </c:extLst>
        </c:ser>
        <c:dLbls>
          <c:showLegendKey val="0"/>
          <c:showVal val="0"/>
          <c:showCatName val="0"/>
          <c:showSerName val="0"/>
          <c:showPercent val="0"/>
          <c:showBubbleSize val="0"/>
        </c:dLbls>
        <c:marker val="1"/>
        <c:smooth val="0"/>
        <c:axId val="450069536"/>
        <c:axId val="450069928"/>
      </c:lineChart>
      <c:dateAx>
        <c:axId val="450069536"/>
        <c:scaling>
          <c:orientation val="minMax"/>
        </c:scaling>
        <c:delete val="1"/>
        <c:axPos val="b"/>
        <c:numFmt formatCode="ge" sourceLinked="1"/>
        <c:majorTickMark val="none"/>
        <c:minorTickMark val="none"/>
        <c:tickLblPos val="none"/>
        <c:crossAx val="450069928"/>
        <c:crosses val="autoZero"/>
        <c:auto val="1"/>
        <c:lblOffset val="100"/>
        <c:baseTimeUnit val="years"/>
      </c:dateAx>
      <c:valAx>
        <c:axId val="4500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0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92.87</c:v>
                </c:pt>
                <c:pt idx="1">
                  <c:v>99.32</c:v>
                </c:pt>
                <c:pt idx="2">
                  <c:v>104.11</c:v>
                </c:pt>
                <c:pt idx="3">
                  <c:v>112.97</c:v>
                </c:pt>
                <c:pt idx="4">
                  <c:v>109.58</c:v>
                </c:pt>
              </c:numCache>
            </c:numRef>
          </c:val>
          <c:extLst>
            <c:ext xmlns:c16="http://schemas.microsoft.com/office/drawing/2014/chart" uri="{C3380CC4-5D6E-409C-BE32-E72D297353CC}">
              <c16:uniqueId val="{00000000-0313-49E0-B43A-EF8E7607E5AB}"/>
            </c:ext>
          </c:extLst>
        </c:ser>
        <c:dLbls>
          <c:showLegendKey val="0"/>
          <c:showVal val="0"/>
          <c:showCatName val="0"/>
          <c:showSerName val="0"/>
          <c:showPercent val="0"/>
          <c:showBubbleSize val="0"/>
        </c:dLbls>
        <c:gapWidth val="150"/>
        <c:axId val="445339400"/>
        <c:axId val="44449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0313-49E0-B43A-EF8E7607E5AB}"/>
            </c:ext>
          </c:extLst>
        </c:ser>
        <c:dLbls>
          <c:showLegendKey val="0"/>
          <c:showVal val="0"/>
          <c:showCatName val="0"/>
          <c:showSerName val="0"/>
          <c:showPercent val="0"/>
          <c:showBubbleSize val="0"/>
        </c:dLbls>
        <c:marker val="1"/>
        <c:smooth val="0"/>
        <c:axId val="445339400"/>
        <c:axId val="444497224"/>
      </c:lineChart>
      <c:dateAx>
        <c:axId val="445339400"/>
        <c:scaling>
          <c:orientation val="minMax"/>
        </c:scaling>
        <c:delete val="1"/>
        <c:axPos val="b"/>
        <c:numFmt formatCode="ge" sourceLinked="1"/>
        <c:majorTickMark val="none"/>
        <c:minorTickMark val="none"/>
        <c:tickLblPos val="none"/>
        <c:crossAx val="444497224"/>
        <c:crosses val="autoZero"/>
        <c:auto val="1"/>
        <c:lblOffset val="100"/>
        <c:baseTimeUnit val="years"/>
      </c:dateAx>
      <c:valAx>
        <c:axId val="444497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533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7.2</c:v>
                </c:pt>
                <c:pt idx="1">
                  <c:v>7.81</c:v>
                </c:pt>
                <c:pt idx="2">
                  <c:v>8.32</c:v>
                </c:pt>
                <c:pt idx="3">
                  <c:v>54.39</c:v>
                </c:pt>
                <c:pt idx="4">
                  <c:v>56.98</c:v>
                </c:pt>
              </c:numCache>
            </c:numRef>
          </c:val>
          <c:extLst>
            <c:ext xmlns:c16="http://schemas.microsoft.com/office/drawing/2014/chart" uri="{C3380CC4-5D6E-409C-BE32-E72D297353CC}">
              <c16:uniqueId val="{00000000-2F6F-4B95-9FF2-C6E481C41E8C}"/>
            </c:ext>
          </c:extLst>
        </c:ser>
        <c:dLbls>
          <c:showLegendKey val="0"/>
          <c:showVal val="0"/>
          <c:showCatName val="0"/>
          <c:showSerName val="0"/>
          <c:showPercent val="0"/>
          <c:showBubbleSize val="0"/>
        </c:dLbls>
        <c:gapWidth val="150"/>
        <c:axId val="444498400"/>
        <c:axId val="44449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2F6F-4B95-9FF2-C6E481C41E8C}"/>
            </c:ext>
          </c:extLst>
        </c:ser>
        <c:dLbls>
          <c:showLegendKey val="0"/>
          <c:showVal val="0"/>
          <c:showCatName val="0"/>
          <c:showSerName val="0"/>
          <c:showPercent val="0"/>
          <c:showBubbleSize val="0"/>
        </c:dLbls>
        <c:marker val="1"/>
        <c:smooth val="0"/>
        <c:axId val="444498400"/>
        <c:axId val="444498792"/>
      </c:lineChart>
      <c:dateAx>
        <c:axId val="444498400"/>
        <c:scaling>
          <c:orientation val="minMax"/>
        </c:scaling>
        <c:delete val="1"/>
        <c:axPos val="b"/>
        <c:numFmt formatCode="ge" sourceLinked="1"/>
        <c:majorTickMark val="none"/>
        <c:minorTickMark val="none"/>
        <c:tickLblPos val="none"/>
        <c:crossAx val="444498792"/>
        <c:crosses val="autoZero"/>
        <c:auto val="1"/>
        <c:lblOffset val="100"/>
        <c:baseTimeUnit val="years"/>
      </c:dateAx>
      <c:valAx>
        <c:axId val="44449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41-4008-A60D-5BA6FBB94238}"/>
            </c:ext>
          </c:extLst>
        </c:ser>
        <c:dLbls>
          <c:showLegendKey val="0"/>
          <c:showVal val="0"/>
          <c:showCatName val="0"/>
          <c:showSerName val="0"/>
          <c:showPercent val="0"/>
          <c:showBubbleSize val="0"/>
        </c:dLbls>
        <c:gapWidth val="150"/>
        <c:axId val="444499968"/>
        <c:axId val="44450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AC41-4008-A60D-5BA6FBB94238}"/>
            </c:ext>
          </c:extLst>
        </c:ser>
        <c:dLbls>
          <c:showLegendKey val="0"/>
          <c:showVal val="0"/>
          <c:showCatName val="0"/>
          <c:showSerName val="0"/>
          <c:showPercent val="0"/>
          <c:showBubbleSize val="0"/>
        </c:dLbls>
        <c:marker val="1"/>
        <c:smooth val="0"/>
        <c:axId val="444499968"/>
        <c:axId val="444500360"/>
      </c:lineChart>
      <c:dateAx>
        <c:axId val="444499968"/>
        <c:scaling>
          <c:orientation val="minMax"/>
        </c:scaling>
        <c:delete val="1"/>
        <c:axPos val="b"/>
        <c:numFmt formatCode="ge" sourceLinked="1"/>
        <c:majorTickMark val="none"/>
        <c:minorTickMark val="none"/>
        <c:tickLblPos val="none"/>
        <c:crossAx val="444500360"/>
        <c:crosses val="autoZero"/>
        <c:auto val="1"/>
        <c:lblOffset val="100"/>
        <c:baseTimeUnit val="years"/>
      </c:dateAx>
      <c:valAx>
        <c:axId val="44450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1A-48B5-8FBE-616F48BA1666}"/>
            </c:ext>
          </c:extLst>
        </c:ser>
        <c:dLbls>
          <c:showLegendKey val="0"/>
          <c:showVal val="0"/>
          <c:showCatName val="0"/>
          <c:showSerName val="0"/>
          <c:showPercent val="0"/>
          <c:showBubbleSize val="0"/>
        </c:dLbls>
        <c:gapWidth val="150"/>
        <c:axId val="449210424"/>
        <c:axId val="4492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C71A-48B5-8FBE-616F48BA1666}"/>
            </c:ext>
          </c:extLst>
        </c:ser>
        <c:dLbls>
          <c:showLegendKey val="0"/>
          <c:showVal val="0"/>
          <c:showCatName val="0"/>
          <c:showSerName val="0"/>
          <c:showPercent val="0"/>
          <c:showBubbleSize val="0"/>
        </c:dLbls>
        <c:marker val="1"/>
        <c:smooth val="0"/>
        <c:axId val="449210424"/>
        <c:axId val="449210816"/>
      </c:lineChart>
      <c:dateAx>
        <c:axId val="449210424"/>
        <c:scaling>
          <c:orientation val="minMax"/>
        </c:scaling>
        <c:delete val="1"/>
        <c:axPos val="b"/>
        <c:numFmt formatCode="ge" sourceLinked="1"/>
        <c:majorTickMark val="none"/>
        <c:minorTickMark val="none"/>
        <c:tickLblPos val="none"/>
        <c:crossAx val="449210816"/>
        <c:crosses val="autoZero"/>
        <c:auto val="1"/>
        <c:lblOffset val="100"/>
        <c:baseTimeUnit val="years"/>
      </c:dateAx>
      <c:valAx>
        <c:axId val="44921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21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14066.62</c:v>
                </c:pt>
                <c:pt idx="1">
                  <c:v>7162.81</c:v>
                </c:pt>
                <c:pt idx="2">
                  <c:v>14486.92</c:v>
                </c:pt>
                <c:pt idx="3">
                  <c:v>1942.76</c:v>
                </c:pt>
                <c:pt idx="4">
                  <c:v>1936.36</c:v>
                </c:pt>
              </c:numCache>
            </c:numRef>
          </c:val>
          <c:extLst>
            <c:ext xmlns:c16="http://schemas.microsoft.com/office/drawing/2014/chart" uri="{C3380CC4-5D6E-409C-BE32-E72D297353CC}">
              <c16:uniqueId val="{00000000-F08D-40A8-AC71-82A30645C239}"/>
            </c:ext>
          </c:extLst>
        </c:ser>
        <c:dLbls>
          <c:showLegendKey val="0"/>
          <c:showVal val="0"/>
          <c:showCatName val="0"/>
          <c:showSerName val="0"/>
          <c:showPercent val="0"/>
          <c:showBubbleSize val="0"/>
        </c:dLbls>
        <c:gapWidth val="150"/>
        <c:axId val="449211992"/>
        <c:axId val="4492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F08D-40A8-AC71-82A30645C239}"/>
            </c:ext>
          </c:extLst>
        </c:ser>
        <c:dLbls>
          <c:showLegendKey val="0"/>
          <c:showVal val="0"/>
          <c:showCatName val="0"/>
          <c:showSerName val="0"/>
          <c:showPercent val="0"/>
          <c:showBubbleSize val="0"/>
        </c:dLbls>
        <c:marker val="1"/>
        <c:smooth val="0"/>
        <c:axId val="449211992"/>
        <c:axId val="449212384"/>
      </c:lineChart>
      <c:dateAx>
        <c:axId val="449211992"/>
        <c:scaling>
          <c:orientation val="minMax"/>
        </c:scaling>
        <c:delete val="1"/>
        <c:axPos val="b"/>
        <c:numFmt formatCode="ge" sourceLinked="1"/>
        <c:majorTickMark val="none"/>
        <c:minorTickMark val="none"/>
        <c:tickLblPos val="none"/>
        <c:crossAx val="449212384"/>
        <c:crosses val="autoZero"/>
        <c:auto val="1"/>
        <c:lblOffset val="100"/>
        <c:baseTimeUnit val="years"/>
      </c:dateAx>
      <c:valAx>
        <c:axId val="44921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21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141.06</c:v>
                </c:pt>
                <c:pt idx="1">
                  <c:v>124.61</c:v>
                </c:pt>
                <c:pt idx="2">
                  <c:v>113.02</c:v>
                </c:pt>
                <c:pt idx="3">
                  <c:v>107.08</c:v>
                </c:pt>
                <c:pt idx="4">
                  <c:v>102.28</c:v>
                </c:pt>
              </c:numCache>
            </c:numRef>
          </c:val>
          <c:extLst>
            <c:ext xmlns:c16="http://schemas.microsoft.com/office/drawing/2014/chart" uri="{C3380CC4-5D6E-409C-BE32-E72D297353CC}">
              <c16:uniqueId val="{00000000-5835-422D-BABC-E0061C61EEE5}"/>
            </c:ext>
          </c:extLst>
        </c:ser>
        <c:dLbls>
          <c:showLegendKey val="0"/>
          <c:showVal val="0"/>
          <c:showCatName val="0"/>
          <c:showSerName val="0"/>
          <c:showPercent val="0"/>
          <c:showBubbleSize val="0"/>
        </c:dLbls>
        <c:gapWidth val="150"/>
        <c:axId val="449213560"/>
        <c:axId val="45001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5835-422D-BABC-E0061C61EEE5}"/>
            </c:ext>
          </c:extLst>
        </c:ser>
        <c:dLbls>
          <c:showLegendKey val="0"/>
          <c:showVal val="0"/>
          <c:showCatName val="0"/>
          <c:showSerName val="0"/>
          <c:showPercent val="0"/>
          <c:showBubbleSize val="0"/>
        </c:dLbls>
        <c:marker val="1"/>
        <c:smooth val="0"/>
        <c:axId val="449213560"/>
        <c:axId val="450013584"/>
      </c:lineChart>
      <c:dateAx>
        <c:axId val="449213560"/>
        <c:scaling>
          <c:orientation val="minMax"/>
        </c:scaling>
        <c:delete val="1"/>
        <c:axPos val="b"/>
        <c:numFmt formatCode="ge" sourceLinked="1"/>
        <c:majorTickMark val="none"/>
        <c:minorTickMark val="none"/>
        <c:tickLblPos val="none"/>
        <c:crossAx val="450013584"/>
        <c:crosses val="autoZero"/>
        <c:auto val="1"/>
        <c:lblOffset val="100"/>
        <c:baseTimeUnit val="years"/>
      </c:dateAx>
      <c:valAx>
        <c:axId val="45001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21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89.16</c:v>
                </c:pt>
                <c:pt idx="1">
                  <c:v>90.99</c:v>
                </c:pt>
                <c:pt idx="2">
                  <c:v>96.29</c:v>
                </c:pt>
                <c:pt idx="3">
                  <c:v>118.36</c:v>
                </c:pt>
                <c:pt idx="4">
                  <c:v>115.18</c:v>
                </c:pt>
              </c:numCache>
            </c:numRef>
          </c:val>
          <c:extLst>
            <c:ext xmlns:c16="http://schemas.microsoft.com/office/drawing/2014/chart" uri="{C3380CC4-5D6E-409C-BE32-E72D297353CC}">
              <c16:uniqueId val="{00000000-AFE6-4E2E-ABCB-9BA7BCB2B10A}"/>
            </c:ext>
          </c:extLst>
        </c:ser>
        <c:dLbls>
          <c:showLegendKey val="0"/>
          <c:showVal val="0"/>
          <c:showCatName val="0"/>
          <c:showSerName val="0"/>
          <c:showPercent val="0"/>
          <c:showBubbleSize val="0"/>
        </c:dLbls>
        <c:gapWidth val="150"/>
        <c:axId val="450014760"/>
        <c:axId val="45001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AFE6-4E2E-ABCB-9BA7BCB2B10A}"/>
            </c:ext>
          </c:extLst>
        </c:ser>
        <c:dLbls>
          <c:showLegendKey val="0"/>
          <c:showVal val="0"/>
          <c:showCatName val="0"/>
          <c:showSerName val="0"/>
          <c:showPercent val="0"/>
          <c:showBubbleSize val="0"/>
        </c:dLbls>
        <c:marker val="1"/>
        <c:smooth val="0"/>
        <c:axId val="450014760"/>
        <c:axId val="450015152"/>
      </c:lineChart>
      <c:dateAx>
        <c:axId val="450014760"/>
        <c:scaling>
          <c:orientation val="minMax"/>
        </c:scaling>
        <c:delete val="1"/>
        <c:axPos val="b"/>
        <c:numFmt formatCode="ge" sourceLinked="1"/>
        <c:majorTickMark val="none"/>
        <c:minorTickMark val="none"/>
        <c:tickLblPos val="none"/>
        <c:crossAx val="450015152"/>
        <c:crosses val="autoZero"/>
        <c:auto val="1"/>
        <c:lblOffset val="100"/>
        <c:baseTimeUnit val="years"/>
      </c:dateAx>
      <c:valAx>
        <c:axId val="45001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01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157.19999999999999</c:v>
                </c:pt>
                <c:pt idx="1">
                  <c:v>152.19</c:v>
                </c:pt>
                <c:pt idx="2">
                  <c:v>143.38999999999999</c:v>
                </c:pt>
                <c:pt idx="3">
                  <c:v>116.12</c:v>
                </c:pt>
                <c:pt idx="4">
                  <c:v>119.3</c:v>
                </c:pt>
              </c:numCache>
            </c:numRef>
          </c:val>
          <c:extLst>
            <c:ext xmlns:c16="http://schemas.microsoft.com/office/drawing/2014/chart" uri="{C3380CC4-5D6E-409C-BE32-E72D297353CC}">
              <c16:uniqueId val="{00000000-874F-436E-9889-AE35ED2EC156}"/>
            </c:ext>
          </c:extLst>
        </c:ser>
        <c:dLbls>
          <c:showLegendKey val="0"/>
          <c:showVal val="0"/>
          <c:showCatName val="0"/>
          <c:showSerName val="0"/>
          <c:showPercent val="0"/>
          <c:showBubbleSize val="0"/>
        </c:dLbls>
        <c:gapWidth val="150"/>
        <c:axId val="450016328"/>
        <c:axId val="45001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874F-436E-9889-AE35ED2EC156}"/>
            </c:ext>
          </c:extLst>
        </c:ser>
        <c:dLbls>
          <c:showLegendKey val="0"/>
          <c:showVal val="0"/>
          <c:showCatName val="0"/>
          <c:showSerName val="0"/>
          <c:showPercent val="0"/>
          <c:showBubbleSize val="0"/>
        </c:dLbls>
        <c:marker val="1"/>
        <c:smooth val="0"/>
        <c:axId val="450016328"/>
        <c:axId val="450016720"/>
      </c:lineChart>
      <c:dateAx>
        <c:axId val="450016328"/>
        <c:scaling>
          <c:orientation val="minMax"/>
        </c:scaling>
        <c:delete val="1"/>
        <c:axPos val="b"/>
        <c:numFmt formatCode="ge" sourceLinked="1"/>
        <c:majorTickMark val="none"/>
        <c:minorTickMark val="none"/>
        <c:tickLblPos val="none"/>
        <c:crossAx val="450016720"/>
        <c:crosses val="autoZero"/>
        <c:auto val="1"/>
        <c:lblOffset val="100"/>
        <c:baseTimeUnit val="years"/>
      </c:dateAx>
      <c:valAx>
        <c:axId val="45001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01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一ツ瀬川営農飲雑用水広域水道企業団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90.41</v>
      </c>
      <c r="K10" s="47"/>
      <c r="L10" s="47"/>
      <c r="M10" s="47"/>
      <c r="N10" s="47"/>
      <c r="O10" s="47"/>
      <c r="P10" s="47"/>
      <c r="Q10" s="47"/>
      <c r="R10" s="47">
        <f>データ!O6</f>
        <v>8.84</v>
      </c>
      <c r="S10" s="47"/>
      <c r="T10" s="47"/>
      <c r="U10" s="47"/>
      <c r="V10" s="47"/>
      <c r="W10" s="47"/>
      <c r="X10" s="47"/>
      <c r="Y10" s="47"/>
      <c r="Z10" s="78">
        <f>データ!P6</f>
        <v>3088</v>
      </c>
      <c r="AA10" s="78"/>
      <c r="AB10" s="78"/>
      <c r="AC10" s="78"/>
      <c r="AD10" s="78"/>
      <c r="AE10" s="78"/>
      <c r="AF10" s="78"/>
      <c r="AG10" s="78"/>
      <c r="AH10" s="2"/>
      <c r="AI10" s="78">
        <f>データ!T6</f>
        <v>6691</v>
      </c>
      <c r="AJ10" s="78"/>
      <c r="AK10" s="78"/>
      <c r="AL10" s="78"/>
      <c r="AM10" s="78"/>
      <c r="AN10" s="78"/>
      <c r="AO10" s="78"/>
      <c r="AP10" s="78"/>
      <c r="AQ10" s="47">
        <f>データ!U6</f>
        <v>66.8</v>
      </c>
      <c r="AR10" s="47"/>
      <c r="AS10" s="47"/>
      <c r="AT10" s="47"/>
      <c r="AU10" s="47"/>
      <c r="AV10" s="47"/>
      <c r="AW10" s="47"/>
      <c r="AX10" s="47"/>
      <c r="AY10" s="47">
        <f>データ!V6</f>
        <v>100.16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458406</v>
      </c>
      <c r="D6" s="31">
        <f t="shared" si="3"/>
        <v>46</v>
      </c>
      <c r="E6" s="31">
        <f t="shared" si="3"/>
        <v>1</v>
      </c>
      <c r="F6" s="31">
        <f t="shared" si="3"/>
        <v>0</v>
      </c>
      <c r="G6" s="31">
        <f t="shared" si="3"/>
        <v>1</v>
      </c>
      <c r="H6" s="31" t="str">
        <f t="shared" si="3"/>
        <v>宮崎県　一ツ瀬川営農飲雑用水広域水道企業団</v>
      </c>
      <c r="I6" s="31" t="str">
        <f t="shared" si="3"/>
        <v>法適用</v>
      </c>
      <c r="J6" s="31" t="str">
        <f t="shared" si="3"/>
        <v>水道事業</v>
      </c>
      <c r="K6" s="31" t="str">
        <f t="shared" si="3"/>
        <v>末端給水事業</v>
      </c>
      <c r="L6" s="31" t="str">
        <f t="shared" si="3"/>
        <v>A8</v>
      </c>
      <c r="M6" s="32" t="str">
        <f t="shared" si="3"/>
        <v>-</v>
      </c>
      <c r="N6" s="32">
        <f t="shared" si="3"/>
        <v>90.41</v>
      </c>
      <c r="O6" s="32">
        <f t="shared" si="3"/>
        <v>8.84</v>
      </c>
      <c r="P6" s="32">
        <f t="shared" si="3"/>
        <v>3088</v>
      </c>
      <c r="Q6" s="32" t="str">
        <f t="shared" si="3"/>
        <v>-</v>
      </c>
      <c r="R6" s="32" t="str">
        <f t="shared" si="3"/>
        <v>-</v>
      </c>
      <c r="S6" s="32" t="str">
        <f t="shared" si="3"/>
        <v>-</v>
      </c>
      <c r="T6" s="32">
        <f t="shared" si="3"/>
        <v>6691</v>
      </c>
      <c r="U6" s="32">
        <f t="shared" si="3"/>
        <v>66.8</v>
      </c>
      <c r="V6" s="32">
        <f t="shared" si="3"/>
        <v>100.16</v>
      </c>
      <c r="W6" s="33">
        <f>IF(W7="",NA(),W7)</f>
        <v>92.87</v>
      </c>
      <c r="X6" s="33">
        <f t="shared" ref="X6:AF6" si="4">IF(X7="",NA(),X7)</f>
        <v>99.32</v>
      </c>
      <c r="Y6" s="33">
        <f t="shared" si="4"/>
        <v>104.11</v>
      </c>
      <c r="Z6" s="33">
        <f t="shared" si="4"/>
        <v>112.97</v>
      </c>
      <c r="AA6" s="33">
        <f t="shared" si="4"/>
        <v>109.58</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14066.62</v>
      </c>
      <c r="AT6" s="33">
        <f t="shared" ref="AT6:BB6" si="6">IF(AT7="",NA(),AT7)</f>
        <v>7162.81</v>
      </c>
      <c r="AU6" s="33">
        <f t="shared" si="6"/>
        <v>14486.92</v>
      </c>
      <c r="AV6" s="33">
        <f t="shared" si="6"/>
        <v>1942.76</v>
      </c>
      <c r="AW6" s="33">
        <f t="shared" si="6"/>
        <v>1936.36</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141.06</v>
      </c>
      <c r="BE6" s="33">
        <f t="shared" ref="BE6:BM6" si="7">IF(BE7="",NA(),BE7)</f>
        <v>124.61</v>
      </c>
      <c r="BF6" s="33">
        <f t="shared" si="7"/>
        <v>113.02</v>
      </c>
      <c r="BG6" s="33">
        <f t="shared" si="7"/>
        <v>107.08</v>
      </c>
      <c r="BH6" s="33">
        <f t="shared" si="7"/>
        <v>102.28</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89.16</v>
      </c>
      <c r="BP6" s="33">
        <f t="shared" ref="BP6:BX6" si="8">IF(BP7="",NA(),BP7)</f>
        <v>90.99</v>
      </c>
      <c r="BQ6" s="33">
        <f t="shared" si="8"/>
        <v>96.29</v>
      </c>
      <c r="BR6" s="33">
        <f t="shared" si="8"/>
        <v>118.36</v>
      </c>
      <c r="BS6" s="33">
        <f t="shared" si="8"/>
        <v>115.18</v>
      </c>
      <c r="BT6" s="33">
        <f t="shared" si="8"/>
        <v>90.17</v>
      </c>
      <c r="BU6" s="33">
        <f t="shared" si="8"/>
        <v>90.69</v>
      </c>
      <c r="BV6" s="33">
        <f t="shared" si="8"/>
        <v>90.64</v>
      </c>
      <c r="BW6" s="33">
        <f t="shared" si="8"/>
        <v>93.66</v>
      </c>
      <c r="BX6" s="33">
        <f t="shared" si="8"/>
        <v>92.76</v>
      </c>
      <c r="BY6" s="32" t="str">
        <f>IF(BY7="","",IF(BY7="-","【-】","【"&amp;SUBSTITUTE(TEXT(BY7,"#,##0.00"),"-","△")&amp;"】"))</f>
        <v>【104.99】</v>
      </c>
      <c r="BZ6" s="33">
        <f>IF(BZ7="",NA(),BZ7)</f>
        <v>157.19999999999999</v>
      </c>
      <c r="CA6" s="33">
        <f t="shared" ref="CA6:CI6" si="9">IF(CA7="",NA(),CA7)</f>
        <v>152.19</v>
      </c>
      <c r="CB6" s="33">
        <f t="shared" si="9"/>
        <v>143.38999999999999</v>
      </c>
      <c r="CC6" s="33">
        <f t="shared" si="9"/>
        <v>116.12</v>
      </c>
      <c r="CD6" s="33">
        <f t="shared" si="9"/>
        <v>119.3</v>
      </c>
      <c r="CE6" s="33">
        <f t="shared" si="9"/>
        <v>210.28</v>
      </c>
      <c r="CF6" s="33">
        <f t="shared" si="9"/>
        <v>211.08</v>
      </c>
      <c r="CG6" s="33">
        <f t="shared" si="9"/>
        <v>213.52</v>
      </c>
      <c r="CH6" s="33">
        <f t="shared" si="9"/>
        <v>208.21</v>
      </c>
      <c r="CI6" s="33">
        <f t="shared" si="9"/>
        <v>208.67</v>
      </c>
      <c r="CJ6" s="32" t="str">
        <f>IF(CJ7="","",IF(CJ7="-","【-】","【"&amp;SUBSTITUTE(TEXT(CJ7,"#,##0.00"),"-","△")&amp;"】"))</f>
        <v>【163.72】</v>
      </c>
      <c r="CK6" s="33">
        <f>IF(CK7="",NA(),CK7)</f>
        <v>64.89</v>
      </c>
      <c r="CL6" s="33">
        <f t="shared" ref="CL6:CT6" si="10">IF(CL7="",NA(),CL7)</f>
        <v>69.34</v>
      </c>
      <c r="CM6" s="33">
        <f t="shared" si="10"/>
        <v>73.41</v>
      </c>
      <c r="CN6" s="33">
        <f t="shared" si="10"/>
        <v>73.760000000000005</v>
      </c>
      <c r="CO6" s="33">
        <f t="shared" si="10"/>
        <v>69.569999999999993</v>
      </c>
      <c r="CP6" s="33">
        <f t="shared" si="10"/>
        <v>50.49</v>
      </c>
      <c r="CQ6" s="33">
        <f t="shared" si="10"/>
        <v>49.69</v>
      </c>
      <c r="CR6" s="33">
        <f t="shared" si="10"/>
        <v>49.77</v>
      </c>
      <c r="CS6" s="33">
        <f t="shared" si="10"/>
        <v>49.22</v>
      </c>
      <c r="CT6" s="33">
        <f t="shared" si="10"/>
        <v>49.08</v>
      </c>
      <c r="CU6" s="32" t="str">
        <f>IF(CU7="","",IF(CU7="-","【-】","【"&amp;SUBSTITUTE(TEXT(CU7,"#,##0.00"),"-","△")&amp;"】"))</f>
        <v>【59.76】</v>
      </c>
      <c r="CV6" s="33">
        <f>IF(CV7="",NA(),CV7)</f>
        <v>83.61</v>
      </c>
      <c r="CW6" s="33">
        <f t="shared" ref="CW6:DE6" si="11">IF(CW7="",NA(),CW7)</f>
        <v>84.58</v>
      </c>
      <c r="CX6" s="33">
        <f t="shared" si="11"/>
        <v>82.68</v>
      </c>
      <c r="CY6" s="33">
        <f t="shared" si="11"/>
        <v>81.17</v>
      </c>
      <c r="CZ6" s="33">
        <f t="shared" si="11"/>
        <v>83.04</v>
      </c>
      <c r="DA6" s="33">
        <f t="shared" si="11"/>
        <v>78.7</v>
      </c>
      <c r="DB6" s="33">
        <f t="shared" si="11"/>
        <v>80.010000000000005</v>
      </c>
      <c r="DC6" s="33">
        <f t="shared" si="11"/>
        <v>79.98</v>
      </c>
      <c r="DD6" s="33">
        <f t="shared" si="11"/>
        <v>79.48</v>
      </c>
      <c r="DE6" s="33">
        <f t="shared" si="11"/>
        <v>79.3</v>
      </c>
      <c r="DF6" s="32" t="str">
        <f>IF(DF7="","",IF(DF7="-","【-】","【"&amp;SUBSTITUTE(TEXT(DF7,"#,##0.00"),"-","△")&amp;"】"))</f>
        <v>【89.95】</v>
      </c>
      <c r="DG6" s="33">
        <f>IF(DG7="",NA(),DG7)</f>
        <v>7.2</v>
      </c>
      <c r="DH6" s="33">
        <f t="shared" ref="DH6:DP6" si="12">IF(DH7="",NA(),DH7)</f>
        <v>7.81</v>
      </c>
      <c r="DI6" s="33">
        <f t="shared" si="12"/>
        <v>8.32</v>
      </c>
      <c r="DJ6" s="33">
        <f t="shared" si="12"/>
        <v>54.39</v>
      </c>
      <c r="DK6" s="33">
        <f t="shared" si="12"/>
        <v>56.98</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0.02</v>
      </c>
      <c r="ED6" s="33">
        <f t="shared" ref="ED6:EL6" si="14">IF(ED7="",NA(),ED7)</f>
        <v>0.37</v>
      </c>
      <c r="EE6" s="33">
        <f t="shared" si="14"/>
        <v>0.22</v>
      </c>
      <c r="EF6" s="33">
        <f t="shared" si="14"/>
        <v>0.06</v>
      </c>
      <c r="EG6" s="33">
        <f t="shared" si="14"/>
        <v>0.06</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458406</v>
      </c>
      <c r="D7" s="35">
        <v>46</v>
      </c>
      <c r="E7" s="35">
        <v>1</v>
      </c>
      <c r="F7" s="35">
        <v>0</v>
      </c>
      <c r="G7" s="35">
        <v>1</v>
      </c>
      <c r="H7" s="35" t="s">
        <v>93</v>
      </c>
      <c r="I7" s="35" t="s">
        <v>94</v>
      </c>
      <c r="J7" s="35" t="s">
        <v>95</v>
      </c>
      <c r="K7" s="35" t="s">
        <v>96</v>
      </c>
      <c r="L7" s="35" t="s">
        <v>97</v>
      </c>
      <c r="M7" s="36" t="s">
        <v>98</v>
      </c>
      <c r="N7" s="36">
        <v>90.41</v>
      </c>
      <c r="O7" s="36">
        <v>8.84</v>
      </c>
      <c r="P7" s="36">
        <v>3088</v>
      </c>
      <c r="Q7" s="36" t="s">
        <v>98</v>
      </c>
      <c r="R7" s="36" t="s">
        <v>98</v>
      </c>
      <c r="S7" s="36" t="s">
        <v>98</v>
      </c>
      <c r="T7" s="36">
        <v>6691</v>
      </c>
      <c r="U7" s="36">
        <v>66.8</v>
      </c>
      <c r="V7" s="36">
        <v>100.16</v>
      </c>
      <c r="W7" s="36">
        <v>92.87</v>
      </c>
      <c r="X7" s="36">
        <v>99.32</v>
      </c>
      <c r="Y7" s="36">
        <v>104.11</v>
      </c>
      <c r="Z7" s="36">
        <v>112.97</v>
      </c>
      <c r="AA7" s="36">
        <v>109.58</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14066.62</v>
      </c>
      <c r="AT7" s="36">
        <v>7162.81</v>
      </c>
      <c r="AU7" s="36">
        <v>14486.92</v>
      </c>
      <c r="AV7" s="36">
        <v>1942.76</v>
      </c>
      <c r="AW7" s="36">
        <v>1936.36</v>
      </c>
      <c r="AX7" s="36">
        <v>1197.1099999999999</v>
      </c>
      <c r="AY7" s="36">
        <v>1002.64</v>
      </c>
      <c r="AZ7" s="36">
        <v>1164.51</v>
      </c>
      <c r="BA7" s="36">
        <v>434.72</v>
      </c>
      <c r="BB7" s="36">
        <v>416.14</v>
      </c>
      <c r="BC7" s="36">
        <v>262.74</v>
      </c>
      <c r="BD7" s="36">
        <v>141.06</v>
      </c>
      <c r="BE7" s="36">
        <v>124.61</v>
      </c>
      <c r="BF7" s="36">
        <v>113.02</v>
      </c>
      <c r="BG7" s="36">
        <v>107.08</v>
      </c>
      <c r="BH7" s="36">
        <v>102.28</v>
      </c>
      <c r="BI7" s="36">
        <v>532.29999999999995</v>
      </c>
      <c r="BJ7" s="36">
        <v>520.29999999999995</v>
      </c>
      <c r="BK7" s="36">
        <v>498.27</v>
      </c>
      <c r="BL7" s="36">
        <v>495.76</v>
      </c>
      <c r="BM7" s="36">
        <v>487.22</v>
      </c>
      <c r="BN7" s="36">
        <v>276.38</v>
      </c>
      <c r="BO7" s="36">
        <v>89.16</v>
      </c>
      <c r="BP7" s="36">
        <v>90.99</v>
      </c>
      <c r="BQ7" s="36">
        <v>96.29</v>
      </c>
      <c r="BR7" s="36">
        <v>118.36</v>
      </c>
      <c r="BS7" s="36">
        <v>115.18</v>
      </c>
      <c r="BT7" s="36">
        <v>90.17</v>
      </c>
      <c r="BU7" s="36">
        <v>90.69</v>
      </c>
      <c r="BV7" s="36">
        <v>90.64</v>
      </c>
      <c r="BW7" s="36">
        <v>93.66</v>
      </c>
      <c r="BX7" s="36">
        <v>92.76</v>
      </c>
      <c r="BY7" s="36">
        <v>104.99</v>
      </c>
      <c r="BZ7" s="36">
        <v>157.19999999999999</v>
      </c>
      <c r="CA7" s="36">
        <v>152.19</v>
      </c>
      <c r="CB7" s="36">
        <v>143.38999999999999</v>
      </c>
      <c r="CC7" s="36">
        <v>116.12</v>
      </c>
      <c r="CD7" s="36">
        <v>119.3</v>
      </c>
      <c r="CE7" s="36">
        <v>210.28</v>
      </c>
      <c r="CF7" s="36">
        <v>211.08</v>
      </c>
      <c r="CG7" s="36">
        <v>213.52</v>
      </c>
      <c r="CH7" s="36">
        <v>208.21</v>
      </c>
      <c r="CI7" s="36">
        <v>208.67</v>
      </c>
      <c r="CJ7" s="36">
        <v>163.72</v>
      </c>
      <c r="CK7" s="36">
        <v>64.89</v>
      </c>
      <c r="CL7" s="36">
        <v>69.34</v>
      </c>
      <c r="CM7" s="36">
        <v>73.41</v>
      </c>
      <c r="CN7" s="36">
        <v>73.760000000000005</v>
      </c>
      <c r="CO7" s="36">
        <v>69.569999999999993</v>
      </c>
      <c r="CP7" s="36">
        <v>50.49</v>
      </c>
      <c r="CQ7" s="36">
        <v>49.69</v>
      </c>
      <c r="CR7" s="36">
        <v>49.77</v>
      </c>
      <c r="CS7" s="36">
        <v>49.22</v>
      </c>
      <c r="CT7" s="36">
        <v>49.08</v>
      </c>
      <c r="CU7" s="36">
        <v>59.76</v>
      </c>
      <c r="CV7" s="36">
        <v>83.61</v>
      </c>
      <c r="CW7" s="36">
        <v>84.58</v>
      </c>
      <c r="CX7" s="36">
        <v>82.68</v>
      </c>
      <c r="CY7" s="36">
        <v>81.17</v>
      </c>
      <c r="CZ7" s="36">
        <v>83.04</v>
      </c>
      <c r="DA7" s="36">
        <v>78.7</v>
      </c>
      <c r="DB7" s="36">
        <v>80.010000000000005</v>
      </c>
      <c r="DC7" s="36">
        <v>79.98</v>
      </c>
      <c r="DD7" s="36">
        <v>79.48</v>
      </c>
      <c r="DE7" s="36">
        <v>79.3</v>
      </c>
      <c r="DF7" s="36">
        <v>89.95</v>
      </c>
      <c r="DG7" s="36">
        <v>7.2</v>
      </c>
      <c r="DH7" s="36">
        <v>7.81</v>
      </c>
      <c r="DI7" s="36">
        <v>8.32</v>
      </c>
      <c r="DJ7" s="36">
        <v>54.39</v>
      </c>
      <c r="DK7" s="36">
        <v>56.98</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0.02</v>
      </c>
      <c r="ED7" s="36">
        <v>0.37</v>
      </c>
      <c r="EE7" s="36">
        <v>0.22</v>
      </c>
      <c r="EF7" s="36">
        <v>0.06</v>
      </c>
      <c r="EG7" s="36">
        <v>0.06</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2017-02-03T06:27:20Z</cp:lastPrinted>
  <dcterms:created xsi:type="dcterms:W3CDTF">2017-02-01T08:51:12Z</dcterms:created>
  <dcterms:modified xsi:type="dcterms:W3CDTF">2017-02-22T06:57:32Z</dcterms:modified>
  <cp:category/>
</cp:coreProperties>
</file>