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19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M12" i="5" s="1"/>
  <c r="MI8" i="5"/>
  <c r="LY8" i="5"/>
  <c r="LP8" i="5"/>
  <c r="LO8" i="5"/>
  <c r="LF8" i="5"/>
  <c r="LE8" i="5"/>
  <c r="KV8" i="5"/>
  <c r="KU8" i="5"/>
  <c r="KT8" i="5"/>
  <c r="KK8" i="5"/>
  <c r="KK12" i="5" s="1"/>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N5" i="4" s="1"/>
  <c r="O6" i="5"/>
  <c r="J5" i="4" s="1"/>
  <c r="N6" i="5"/>
  <c r="F5" i="4" s="1"/>
  <c r="M6" i="5"/>
  <c r="B5" i="4" s="1"/>
  <c r="L6" i="5"/>
  <c r="GM8" i="5" s="1"/>
  <c r="K6" i="5"/>
  <c r="J3" i="4" s="1"/>
  <c r="J6" i="5"/>
  <c r="F3" i="4" s="1"/>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1" i="4"/>
  <c r="C10" i="5" l="1"/>
  <c r="FI8" i="5"/>
  <c r="FJ18" i="5" s="1"/>
  <c r="KO12" i="5"/>
  <c r="E10" i="5"/>
  <c r="KN16" i="5" s="1"/>
  <c r="N3" i="4"/>
  <c r="EY8" i="5"/>
  <c r="FC18" i="5" s="1"/>
  <c r="FS8"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L18" i="5"/>
  <c r="FK18" i="5"/>
  <c r="FK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LI16" i="5"/>
  <c r="JT16" i="5"/>
  <c r="IE16" i="5"/>
  <c r="MM16" i="5"/>
  <c r="JJ16" i="5"/>
  <c r="HA16" i="5"/>
  <c r="FL16" i="5"/>
  <c r="DW16" i="5"/>
  <c r="CH16" i="5"/>
  <c r="MC10" i="5"/>
  <c r="KN10" i="5"/>
  <c r="IZ10" i="5"/>
  <c r="HK10" i="5"/>
  <c r="FV10" i="5"/>
  <c r="BJ10" i="5"/>
  <c r="BL10" i="5"/>
  <c r="CF10" i="5"/>
  <c r="CH10" i="5"/>
  <c r="DA10" i="5"/>
  <c r="DC10" i="5"/>
  <c r="DU10" i="5"/>
  <c r="DW10" i="5"/>
  <c r="EO10" i="5"/>
  <c r="EQ10" i="5"/>
  <c r="FJ10" i="5"/>
  <c r="GF10" i="5"/>
  <c r="GY10" i="5"/>
  <c r="HU10" i="5"/>
  <c r="IM10" i="5"/>
  <c r="JJ10" i="5"/>
  <c r="KB10" i="5"/>
  <c r="KY10" i="5"/>
  <c r="LQ10" i="5"/>
  <c r="MM10" i="5"/>
  <c r="FS12" i="5"/>
  <c r="FW12" i="5"/>
  <c r="HA12" i="5"/>
  <c r="HJ12" i="5"/>
  <c r="HS12" i="5"/>
  <c r="IY12" i="5"/>
  <c r="JH12" i="5"/>
  <c r="JQ12" i="5"/>
  <c r="JU12" i="5"/>
  <c r="KY12" i="5"/>
  <c r="LH12" i="5"/>
  <c r="LQ12" i="5"/>
  <c r="AY16" i="5"/>
  <c r="CP16" i="5"/>
  <c r="EE16" i="5"/>
  <c r="FT16" i="5"/>
  <c r="IO16" i="5"/>
  <c r="JH16" i="5"/>
  <c r="LS16" i="5"/>
  <c r="MK16" i="5"/>
  <c r="EZ18" i="5"/>
  <c r="GX18" i="5"/>
  <c r="HK18" i="5"/>
  <c r="IX18" i="5"/>
  <c r="JK18" i="5"/>
  <c r="KV18" i="5"/>
  <c r="LI18" i="5"/>
  <c r="H11" i="4"/>
  <c r="IO18" i="5"/>
  <c r="IM18" i="5"/>
  <c r="IP18" i="5"/>
  <c r="IL18" i="5"/>
  <c r="IP12" i="5"/>
  <c r="IN12" i="5"/>
  <c r="IL12" i="5"/>
  <c r="KO18" i="5"/>
  <c r="KM18" i="5"/>
  <c r="KK18" i="5"/>
  <c r="KN18" i="5"/>
  <c r="KN12" i="5"/>
  <c r="KL12" i="5"/>
  <c r="MM18" i="5"/>
  <c r="MK18" i="5"/>
  <c r="MN18" i="5"/>
  <c r="MJ18" i="5"/>
  <c r="MN12" i="5"/>
  <c r="ML12" i="5"/>
  <c r="MJ12" i="5"/>
  <c r="B10" i="5"/>
  <c r="D10" i="5"/>
  <c r="AY10" i="5"/>
  <c r="BU10" i="5"/>
  <c r="CP10" i="5"/>
  <c r="DK10" i="5"/>
  <c r="EE10" i="5"/>
  <c r="EZ10" i="5"/>
  <c r="FL10" i="5"/>
  <c r="GD10" i="5"/>
  <c r="HA10" i="5"/>
  <c r="HS10" i="5"/>
  <c r="IO10" i="5"/>
  <c r="JH10" i="5"/>
  <c r="KD10" i="5"/>
  <c r="KW10" i="5"/>
  <c r="LS10" i="5"/>
  <c r="MK10" i="5"/>
  <c r="FL12" i="5"/>
  <c r="FU12" i="5"/>
  <c r="GY12" i="5"/>
  <c r="HH12" i="5"/>
  <c r="HL12" i="5"/>
  <c r="HU12" i="5"/>
  <c r="IM12" i="5"/>
  <c r="IW12" i="5"/>
  <c r="JA12" i="5"/>
  <c r="JJ12" i="5"/>
  <c r="JS12" i="5"/>
  <c r="KM12" i="5"/>
  <c r="KW12" i="5"/>
  <c r="LF12" i="5"/>
  <c r="LJ12" i="5"/>
  <c r="LS12" i="5"/>
  <c r="MK12" i="5"/>
  <c r="BU16" i="5"/>
  <c r="DK16" i="5"/>
  <c r="EZ16" i="5"/>
  <c r="GN16" i="5"/>
  <c r="HS16" i="5"/>
  <c r="KD16" i="5"/>
  <c r="KW16" i="5"/>
  <c r="FI18" i="5"/>
  <c r="FV18" i="5"/>
  <c r="HB18" i="5"/>
  <c r="HT18" i="5"/>
  <c r="IN18" i="5"/>
  <c r="JG18" i="5"/>
  <c r="JT18" i="5"/>
  <c r="KL18" i="5"/>
  <c r="KZ18" i="5"/>
  <c r="LR18" i="5"/>
  <c r="ML18" i="5"/>
  <c r="EG16" i="5" l="1"/>
  <c r="BA16" i="5"/>
  <c r="FB10" i="5"/>
  <c r="DM10" i="5"/>
  <c r="BW10" i="5"/>
  <c r="GP16" i="5"/>
  <c r="DM16" i="5"/>
  <c r="FJ12" i="5"/>
  <c r="IE10" i="5"/>
  <c r="LI10" i="5"/>
  <c r="DC16" i="5"/>
  <c r="GF16" i="5"/>
  <c r="KY16" i="5"/>
  <c r="IZ16" i="5"/>
  <c r="MC16" i="5"/>
  <c r="FM12" i="5"/>
  <c r="FB18" i="5"/>
  <c r="FV16" i="5"/>
  <c r="CR16" i="5"/>
  <c r="EG10" i="5"/>
  <c r="CR10" i="5"/>
  <c r="BA10" i="5"/>
  <c r="L11" i="4"/>
  <c r="FM18" i="5"/>
  <c r="FB16" i="5"/>
  <c r="BW16" i="5"/>
  <c r="GP10" i="5"/>
  <c r="JT10" i="5"/>
  <c r="BL16" i="5"/>
  <c r="EQ16" i="5"/>
  <c r="HU16" i="5"/>
  <c r="HK16" i="5"/>
  <c r="FI12" i="5"/>
  <c r="EY18" i="5"/>
  <c r="FA12" i="5"/>
  <c r="EZ12" i="5"/>
  <c r="FA18" i="5"/>
  <c r="FC12" i="5"/>
  <c r="EY12" i="5"/>
  <c r="FB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<sst xmlns="http://schemas.openxmlformats.org/spreadsheetml/2006/main" count="889" uniqueCount="178">
  <si>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</si>
  <si>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</si>
  <si>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</si>
  <si>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</si>
  <si>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</si>
  <si>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</si>
  <si>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</si>
  <si>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</si>
  <si>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</si>
  <si>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</si>
  <si>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</si>
  <si>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</si>
  <si>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</si>
  <si>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</si>
  <si>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</si>
  <si>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</si>
  <si>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</si>
  <si>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</si>
  <si>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</si>
  <si>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</si>
  <si>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</si>
  <si>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</si>
  <si>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</si>
  <si>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</si>
  <si>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</si>
  <si>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</si>
  <si>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</si>
  <si>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</si>
  <si>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</si>
  <si>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</si>
  <si>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</si>
  <si>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</si>
  <si>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</si>
  <si>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</si>
  <si>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</si>
  <si>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</si>
  <si>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</si>
  <si>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</si>
  <si>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</si>
  <si>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</si>
  <si>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</si>
  <si>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</si>
  <si>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</si>
  <si>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</si>
  <si>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</si>
  <si>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</si>
  <si>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</si>
  <si>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</si>
  <si>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</si>
  <si>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</si>
  <si>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</si>
  <si>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</si>
  <si>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</si>
  <si>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</si>
  <si>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</si>
  <si>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</si>
  <si>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</si>
  <si>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</si>
  <si>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</si>
  <si>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</si>
  <si>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</si>
  <si>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</si>
  <si>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</si>
  <si>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</si>
  <si>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</si>
  <si>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</si>
  <si>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</si>
  <si>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</si>
  <si>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</si>
  <si>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</si>
  <si>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</si>
  <si>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</si>
  <si>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</si>
  <si>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</si>
  <si>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</si>
  <si>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</si>
  <si>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</si>
  <si>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</si>
  <si>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</si>
  <si>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</si>
  <si>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</si>
  <si>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</si>
  <si>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</si>
  <si>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</si>
  <si>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</si>
  <si>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</si>
  <si>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</si>
  <si>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</si>
  <si>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</si>
  <si>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</si>
  <si>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</si>
  <si>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</si>
  <si>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</si>
  <si>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</si>
  <si>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</si>
  <si>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</si>
  <si>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</si>
  <si>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</si>
  <si>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</si>
  <si>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</si>
  <si>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</si>
  <si>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</si>
  <si>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</si>
  <si>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</si>
  <si>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</si>
  <si>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</si>
  <si>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</si>
  <si>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</si>
  <si>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</si>
  <si>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</si>
  <si>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</si>
  <si>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</si>
  <si>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</si>
  <si>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</si>
  <si>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454303</t>
  </si>
  <si>
    <t>47</t>
  </si>
  <si>
    <t>04</t>
  </si>
  <si>
    <t>0</t>
  </si>
  <si>
    <t>000</t>
  </si>
  <si>
    <t>宮崎県　椎葉村</t>
  </si>
  <si>
    <t>法非適用</t>
  </si>
  <si>
    <t>電気事業</t>
  </si>
  <si>
    <t>該当数値なし</t>
  </si>
  <si>
    <t>-</t>
  </si>
  <si>
    <t>平成29年9月30日　間柏原発電所</t>
  </si>
  <si>
    <t>平成47年6月28日　間柏原発電所</t>
  </si>
  <si>
    <t>無</t>
  </si>
  <si>
    <t>九州電力株式会社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</si>
  <si>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</si>
  <si>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</si>
  <si>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</si>
  <si>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</si>
  <si>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</si>
  <si>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</si>
  <si>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</si>
  <si>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</si>
  <si>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</si>
  <si>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</si>
  <si>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</si>
  <si>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</si>
  <si>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</si>
  <si>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</si>
  <si>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</si>
  <si>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</si>
  <si>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</si>
  <si>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</si>
  <si>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</si>
  <si>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</si>
  <si>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</si>
  <si>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</si>
  <si>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</si>
  <si>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</si>
  <si>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</si>
  <si>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</si>
  <si>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</si>
  <si>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</si>
  <si>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</si>
  <si>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</si>
  <si>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</si>
  <si>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</si>
  <si>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</si>
  <si>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</si>
  <si>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</si>
  <si>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</si>
  <si>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</si>
  <si>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</si>
  <si>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</si>
  <si>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</si>
  <si>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</si>
  <si>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</si>
  <si>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</si>
  <si>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</si>
  <si>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</si>
  <si>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</si>
  <si>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間柏原発電所建設改良積立金　21,368千円
（大規模改修、オーバーホール時の費用として）
間柏原発電所積立金　37,488千円
（発電所運営時の突然発生した費用、災害や本村振興等の費用として）
一時運用金　1,229千円
（発電所年度当初の運営費用として）
年度初めに必要となる人件費、光熱費、通信費等のための預金へ充当している。</t>
    <rPh sb="146" eb="147">
      <t>ヒカリ</t>
    </rPh>
    <phoneticPr fontId="6"/>
  </si>
  <si>
    <t>　経営の健全性・効率性については、全般的には概ね良好な数値を示している。
　平成２７年度の収益的収支比率については、全国平均と比較すると高い値を示している。これはFIT移行と発電施設の更新によるものである。本村では引き続きこの形態を維持していくこととしている。
　営業収支比率については全国平均と比較するとほほ同等の値を示しているが、発電所の売電開始が年度途中からであった事を鑑みれば、今後の数値について良好な結果が得られると推察している。
　平成２６年度は各数値が平均値から大きく離れているが、これは更新工事による、施設の運転を停止したためである。
　発電所の更新により良好となった発電効率を今後も維持し、指標値の向上に努めていく。</t>
    <rPh sb="38" eb="40">
      <t>ヘイセイ</t>
    </rPh>
    <rPh sb="42" eb="44">
      <t>ネンド</t>
    </rPh>
    <rPh sb="45" eb="48">
      <t>シュウエキテキ</t>
    </rPh>
    <rPh sb="48" eb="50">
      <t>シュウシ</t>
    </rPh>
    <rPh sb="50" eb="52">
      <t>ヒリツ</t>
    </rPh>
    <rPh sb="84" eb="86">
      <t>イコウ</t>
    </rPh>
    <rPh sb="87" eb="89">
      <t>ハツデン</t>
    </rPh>
    <rPh sb="89" eb="91">
      <t>シセツ</t>
    </rPh>
    <rPh sb="92" eb="94">
      <t>コウシン</t>
    </rPh>
    <rPh sb="103" eb="105">
      <t>ホンソン</t>
    </rPh>
    <rPh sb="113" eb="115">
      <t>ケイタイ</t>
    </rPh>
    <rPh sb="132" eb="134">
      <t>エイギョウ</t>
    </rPh>
    <rPh sb="134" eb="136">
      <t>シュウシ</t>
    </rPh>
    <rPh sb="136" eb="138">
      <t>ヒリツ</t>
    </rPh>
    <rPh sb="155" eb="157">
      <t>ドウトウ</t>
    </rPh>
    <rPh sb="167" eb="170">
      <t>ハツデンショ</t>
    </rPh>
    <rPh sb="171" eb="173">
      <t>バイデン</t>
    </rPh>
    <rPh sb="173" eb="175">
      <t>カイシ</t>
    </rPh>
    <rPh sb="176" eb="178">
      <t>ネンド</t>
    </rPh>
    <rPh sb="178" eb="180">
      <t>トチュウ</t>
    </rPh>
    <rPh sb="186" eb="187">
      <t>コト</t>
    </rPh>
    <rPh sb="188" eb="189">
      <t>カンガ</t>
    </rPh>
    <rPh sb="193" eb="195">
      <t>コンゴ</t>
    </rPh>
    <rPh sb="196" eb="198">
      <t>スウチ</t>
    </rPh>
    <rPh sb="202" eb="204">
      <t>リョウコウ</t>
    </rPh>
    <rPh sb="205" eb="207">
      <t>ケッカ</t>
    </rPh>
    <rPh sb="208" eb="209">
      <t>エ</t>
    </rPh>
    <rPh sb="213" eb="215">
      <t>スイサツ</t>
    </rPh>
    <rPh sb="251" eb="253">
      <t>コウシン</t>
    </rPh>
    <rPh sb="253" eb="255">
      <t>コウジ</t>
    </rPh>
    <rPh sb="259" eb="261">
      <t>シセツ</t>
    </rPh>
    <rPh sb="262" eb="264">
      <t>ウンテン</t>
    </rPh>
    <rPh sb="265" eb="267">
      <t>テイシ</t>
    </rPh>
    <rPh sb="277" eb="280">
      <t>ハツデンショ</t>
    </rPh>
    <rPh sb="281" eb="283">
      <t>コウシン</t>
    </rPh>
    <rPh sb="286" eb="288">
      <t>リョウコウ</t>
    </rPh>
    <rPh sb="292" eb="294">
      <t>ハツデン</t>
    </rPh>
    <rPh sb="294" eb="296">
      <t>コウリツ</t>
    </rPh>
    <rPh sb="300" eb="302">
      <t>イジ</t>
    </rPh>
    <phoneticPr fontId="3"/>
  </si>
  <si>
    <t xml:space="preserve"> 平成２７年度における全体の各数値については、全国平均と比較すると良好な値を示している。
　また、平成２７年度から該当するFIT収入割合も、初年度から全国平均以上の値を示している。これは更新工事と、FIT移行により、今後の経営において良好な状態を維持していると推察している。
　本村における今後の課題としては、FIT期間終了後に収入割合の下落が想定されるため、平成２９年度を目処に策定を予定している経営戦略のなかで現状に甘んじることなく効果的な事業運営に努め、経営状況を更に高めていく。</t>
    <rPh sb="1" eb="3">
      <t>ヘイセイ</t>
    </rPh>
    <rPh sb="5" eb="7">
      <t>ネンド</t>
    </rPh>
    <rPh sb="11" eb="13">
      <t>ゼンタイ</t>
    </rPh>
    <rPh sb="33" eb="35">
      <t>リョウコウ</t>
    </rPh>
    <rPh sb="57" eb="59">
      <t>ガイトウ</t>
    </rPh>
    <rPh sb="64" eb="66">
      <t>シュウニュウ</t>
    </rPh>
    <rPh sb="66" eb="68">
      <t>ワリアイ</t>
    </rPh>
    <rPh sb="70" eb="73">
      <t>ショネンド</t>
    </rPh>
    <rPh sb="79" eb="81">
      <t>イジョウ</t>
    </rPh>
    <rPh sb="82" eb="83">
      <t>アタイ</t>
    </rPh>
    <rPh sb="84" eb="85">
      <t>シメ</t>
    </rPh>
    <rPh sb="93" eb="95">
      <t>コウシン</t>
    </rPh>
    <rPh sb="95" eb="97">
      <t>コウジ</t>
    </rPh>
    <rPh sb="102" eb="104">
      <t>イコウ</t>
    </rPh>
    <rPh sb="108" eb="110">
      <t>コンゴ</t>
    </rPh>
    <rPh sb="111" eb="113">
      <t>ケイエイ</t>
    </rPh>
    <rPh sb="117" eb="119">
      <t>リョウコウ</t>
    </rPh>
    <rPh sb="120" eb="122">
      <t>ジョウタイ</t>
    </rPh>
    <rPh sb="123" eb="125">
      <t>イジ</t>
    </rPh>
    <rPh sb="130" eb="132">
      <t>スイサツ</t>
    </rPh>
    <rPh sb="139" eb="141">
      <t>ホンソン</t>
    </rPh>
    <rPh sb="145" eb="147">
      <t>コンゴ</t>
    </rPh>
    <rPh sb="148" eb="150">
      <t>カダイ</t>
    </rPh>
    <rPh sb="158" eb="160">
      <t>キカン</t>
    </rPh>
    <rPh sb="160" eb="162">
      <t>シュウリョウ</t>
    </rPh>
    <rPh sb="162" eb="163">
      <t>ゴ</t>
    </rPh>
    <rPh sb="164" eb="166">
      <t>シュウニュウ</t>
    </rPh>
    <rPh sb="166" eb="168">
      <t>ワリアイ</t>
    </rPh>
    <rPh sb="169" eb="171">
      <t>ゲラク</t>
    </rPh>
    <rPh sb="172" eb="174">
      <t>ソウテイ</t>
    </rPh>
    <rPh sb="180" eb="182">
      <t>ヘイセイ</t>
    </rPh>
    <rPh sb="207" eb="209">
      <t>ゲンジョウ</t>
    </rPh>
    <rPh sb="210" eb="211">
      <t>アマ</t>
    </rPh>
    <rPh sb="218" eb="221">
      <t>コウカテキ</t>
    </rPh>
    <rPh sb="230" eb="232">
      <t>ケイエイ</t>
    </rPh>
    <rPh sb="232" eb="234">
      <t>ジョウキョウ</t>
    </rPh>
    <phoneticPr fontId="3"/>
  </si>
  <si>
    <t>　経営のリスクについては全般的には概ね良好な数値を示している。
　平成２７年度の設備利用率、修繕費率については、共に、全国平均と比較すると低い値を示している。これは平成２６年度に発電所施設の更新工事が完了し、修繕費の大幅な減少とFIT移行による収入の増加によるものであり、本村の電気事業における経営のリスクは最少であると推察する。
　企業債残高対料金収入費率については初期投資に要する経費について企業債を活用せず、村の一般会計を長期借入れを行い、電力料収入で分割して支払っているため、企業債残高対料金収入比率が算出されない。
　FIT収入割合については100%となっているが、FIT適用終了（平成４７年６月）後の事業のあり方については、現時点で方針は定まっていないが、H30年度までに様々な可能性を調査し、FIT終了による電力料収入の変動リスクも視野に入れ、今後の方針を検討していく。
　今後も計画的な施設更新を進めるとともに、震災等における被害の極小化に努めていく。</t>
    <rPh sb="1" eb="3">
      <t>ケイエイ</t>
    </rPh>
    <rPh sb="33" eb="35">
      <t>ヘイセイ</t>
    </rPh>
    <rPh sb="37" eb="39">
      <t>ネンド</t>
    </rPh>
    <rPh sb="40" eb="42">
      <t>セツビ</t>
    </rPh>
    <rPh sb="42" eb="45">
      <t>リヨウリツ</t>
    </rPh>
    <rPh sb="46" eb="48">
      <t>シュウゼン</t>
    </rPh>
    <rPh sb="48" eb="50">
      <t>ヒリツ</t>
    </rPh>
    <rPh sb="56" eb="57">
      <t>トモ</t>
    </rPh>
    <rPh sb="69" eb="70">
      <t>ヒク</t>
    </rPh>
    <rPh sb="82" eb="84">
      <t>ヘイセイ</t>
    </rPh>
    <rPh sb="86" eb="88">
      <t>ネンド</t>
    </rPh>
    <rPh sb="89" eb="92">
      <t>ハツデンショ</t>
    </rPh>
    <rPh sb="92" eb="94">
      <t>シセツ</t>
    </rPh>
    <rPh sb="95" eb="97">
      <t>コウシン</t>
    </rPh>
    <rPh sb="97" eb="99">
      <t>コウジ</t>
    </rPh>
    <rPh sb="100" eb="102">
      <t>カンリョウ</t>
    </rPh>
    <rPh sb="104" eb="107">
      <t>シュウゼンヒ</t>
    </rPh>
    <rPh sb="108" eb="110">
      <t>オオハバ</t>
    </rPh>
    <rPh sb="111" eb="113">
      <t>ゲンショウ</t>
    </rPh>
    <rPh sb="117" eb="119">
      <t>イコウ</t>
    </rPh>
    <rPh sb="122" eb="124">
      <t>シュウニュウ</t>
    </rPh>
    <rPh sb="125" eb="127">
      <t>ゾウカ</t>
    </rPh>
    <rPh sb="136" eb="138">
      <t>ホンソン</t>
    </rPh>
    <rPh sb="139" eb="141">
      <t>デンキ</t>
    </rPh>
    <rPh sb="141" eb="143">
      <t>ジギョウ</t>
    </rPh>
    <rPh sb="147" eb="149">
      <t>ケイエイ</t>
    </rPh>
    <rPh sb="154" eb="156">
      <t>サイショウ</t>
    </rPh>
    <rPh sb="160" eb="162">
      <t>スイサツ</t>
    </rPh>
    <rPh sb="167" eb="170">
      <t>キギョウサイ</t>
    </rPh>
    <rPh sb="170" eb="172">
      <t>ザンダカ</t>
    </rPh>
    <rPh sb="172" eb="173">
      <t>タイ</t>
    </rPh>
    <rPh sb="173" eb="175">
      <t>リョウキン</t>
    </rPh>
    <rPh sb="175" eb="177">
      <t>シュウニュウ</t>
    </rPh>
    <rPh sb="177" eb="179">
      <t>ヒリツ</t>
    </rPh>
    <rPh sb="207" eb="208">
      <t>ソン</t>
    </rPh>
    <rPh sb="209" eb="211">
      <t>イッパン</t>
    </rPh>
    <rPh sb="211" eb="213">
      <t>カイケイ</t>
    </rPh>
    <rPh sb="214" eb="216">
      <t>チョウキ</t>
    </rPh>
    <rPh sb="216" eb="217">
      <t>カ</t>
    </rPh>
    <rPh sb="217" eb="218">
      <t>イ</t>
    </rPh>
    <rPh sb="220" eb="221">
      <t>オコナ</t>
    </rPh>
    <rPh sb="255" eb="257">
      <t>サンシュツ</t>
    </rPh>
    <rPh sb="267" eb="269">
      <t>シュウニュウ</t>
    </rPh>
    <rPh sb="269" eb="271">
      <t>ワリアイ</t>
    </rPh>
    <rPh sb="296" eb="298">
      <t>ヘイセイ</t>
    </rPh>
    <rPh sb="300" eb="301">
      <t>ネン</t>
    </rPh>
    <rPh sb="302" eb="303">
      <t>ガツ</t>
    </rPh>
    <rPh sb="342" eb="344">
      <t>サマザマ</t>
    </rPh>
    <rPh sb="345" eb="348">
      <t>カノウセイ</t>
    </rPh>
    <rPh sb="349" eb="351">
      <t>チョウサ</t>
    </rPh>
    <rPh sb="379" eb="381">
      <t>コンゴ</t>
    </rPh>
    <rPh sb="382" eb="384">
      <t>ホウシン</t>
    </rPh>
    <rPh sb="385" eb="387">
      <t>ケントウ</t>
    </rPh>
    <rPh sb="395" eb="397">
      <t>コンゴ</t>
    </rPh>
    <rPh sb="398" eb="401">
      <t>ケイカクテキ</t>
    </rPh>
    <rPh sb="402" eb="404">
      <t>シセツ</t>
    </rPh>
    <rPh sb="404" eb="406">
      <t>コウシン</t>
    </rPh>
    <rPh sb="407" eb="408">
      <t>スス</t>
    </rPh>
    <rPh sb="415" eb="417">
      <t>シンサイ</t>
    </rPh>
    <rPh sb="417" eb="418">
      <t>トウ</t>
    </rPh>
    <rPh sb="422" eb="424">
      <t>ヒガイ</t>
    </rPh>
    <rPh sb="425" eb="427">
      <t>ゴクショウ</t>
    </rPh>
    <rPh sb="427" eb="428">
      <t>カ</t>
    </rPh>
    <rPh sb="429" eb="430">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</si>
</sst>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99.6</c:v>
                </c:pt>
                <c:pt idx="1">
                  <c:v>142</c:v>
                </c:pt>
                <c:pt idx="2">
                  <c:v>87.1</c:v>
                </c:pt>
                <c:pt idx="3">
                  <c:v>10.199999999999999</c:v>
                </c:pt>
                <c:pt idx="4">
                  <c:v>142.69999999999999</c:v>
                </c:pt>
              </c:numCache>
            </c:numRef>
          </c:val>
        </c:ser>
        <c:dLbls>
          <c:showLegendKey val="0"/>
          <c:showVal val="0"/>
          <c:showCatName val="0"/>
          <c:showSerName val="0"/>
          <c:showPercent val="0"/>
          <c:showBubbleSize val="0"/>
        </c:dLbls>
        <c:gapWidth val="180"/>
        <c:overlap val="-90"/>
        <c:axId val="397422592"/>
        <c:axId val="39742412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97422592"/>
        <c:axId val="397424128"/>
      </c:lineChart>
      <c:catAx>
        <c:axId val="397422592"/>
        <c:scaling>
          <c:orientation val="minMax"/>
        </c:scaling>
        <c:delete val="0"/>
        <c:axPos val="b"/>
        <c:numFmt formatCode="ge" sourceLinked="1"/>
        <c:majorTickMark val="none"/>
        <c:minorTickMark val="none"/>
        <c:tickLblPos val="none"/>
        <c:crossAx val="397424128"/>
        <c:crosses val="autoZero"/>
        <c:auto val="0"/>
        <c:lblAlgn val="ctr"/>
        <c:lblOffset val="100"/>
        <c:noMultiLvlLbl val="1"/>
      </c:catAx>
      <c:valAx>
        <c:axId val="39742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22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124.8</c:v>
                </c:pt>
                <c:pt idx="1">
                  <c:v>146.5</c:v>
                </c:pt>
                <c:pt idx="2">
                  <c:v>88.7</c:v>
                </c:pt>
                <c:pt idx="3">
                  <c:v>60.7</c:v>
                </c:pt>
                <c:pt idx="4">
                  <c:v>240.3</c:v>
                </c:pt>
              </c:numCache>
            </c:numRef>
          </c:val>
        </c:ser>
        <c:dLbls>
          <c:showLegendKey val="0"/>
          <c:showVal val="0"/>
          <c:showCatName val="0"/>
          <c:showSerName val="0"/>
          <c:showPercent val="0"/>
          <c:showBubbleSize val="0"/>
        </c:dLbls>
        <c:gapWidth val="180"/>
        <c:overlap val="-90"/>
        <c:axId val="415079808"/>
        <c:axId val="42415014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15079808"/>
        <c:axId val="424150144"/>
      </c:lineChart>
      <c:catAx>
        <c:axId val="415079808"/>
        <c:scaling>
          <c:orientation val="minMax"/>
        </c:scaling>
        <c:delete val="0"/>
        <c:axPos val="b"/>
        <c:numFmt formatCode="ge" sourceLinked="1"/>
        <c:majorTickMark val="none"/>
        <c:minorTickMark val="none"/>
        <c:tickLblPos val="none"/>
        <c:crossAx val="424150144"/>
        <c:crosses val="autoZero"/>
        <c:auto val="0"/>
        <c:lblAlgn val="ctr"/>
        <c:lblOffset val="100"/>
        <c:noMultiLvlLbl val="1"/>
      </c:catAx>
      <c:valAx>
        <c:axId val="42415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07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7046400"/>
        <c:axId val="4470483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7046400"/>
        <c:axId val="447048320"/>
      </c:lineChart>
      <c:catAx>
        <c:axId val="447046400"/>
        <c:scaling>
          <c:orientation val="minMax"/>
        </c:scaling>
        <c:delete val="0"/>
        <c:axPos val="b"/>
        <c:numFmt formatCode="ge" sourceLinked="1"/>
        <c:majorTickMark val="none"/>
        <c:minorTickMark val="none"/>
        <c:tickLblPos val="none"/>
        <c:crossAx val="447048320"/>
        <c:crosses val="autoZero"/>
        <c:auto val="0"/>
        <c:lblAlgn val="ctr"/>
        <c:lblOffset val="100"/>
        <c:noMultiLvlLbl val="1"/>
      </c:catAx>
      <c:valAx>
        <c:axId val="44704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704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8472.5</c:v>
                </c:pt>
                <c:pt idx="1">
                  <c:v>7136.4</c:v>
                </c:pt>
                <c:pt idx="2">
                  <c:v>11622.2</c:v>
                </c:pt>
                <c:pt idx="3">
                  <c:v>134196.6</c:v>
                </c:pt>
                <c:pt idx="4">
                  <c:v>21919.3</c:v>
                </c:pt>
              </c:numCache>
            </c:numRef>
          </c:val>
        </c:ser>
        <c:dLbls>
          <c:showLegendKey val="0"/>
          <c:showVal val="0"/>
          <c:showCatName val="0"/>
          <c:showSerName val="0"/>
          <c:showPercent val="0"/>
          <c:showBubbleSize val="0"/>
        </c:dLbls>
        <c:gapWidth val="180"/>
        <c:overlap val="-90"/>
        <c:axId val="451310336"/>
        <c:axId val="45131264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451310336"/>
        <c:axId val="451312640"/>
      </c:lineChart>
      <c:catAx>
        <c:axId val="451310336"/>
        <c:scaling>
          <c:orientation val="minMax"/>
        </c:scaling>
        <c:delete val="0"/>
        <c:axPos val="b"/>
        <c:numFmt formatCode="ge" sourceLinked="1"/>
        <c:majorTickMark val="none"/>
        <c:minorTickMark val="none"/>
        <c:tickLblPos val="none"/>
        <c:crossAx val="451312640"/>
        <c:crosses val="autoZero"/>
        <c:auto val="0"/>
        <c:lblAlgn val="ctr"/>
        <c:lblOffset val="100"/>
        <c:noMultiLvlLbl val="1"/>
      </c:catAx>
      <c:valAx>
        <c:axId val="45131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31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576</c:v>
                </c:pt>
                <c:pt idx="1">
                  <c:v>11777</c:v>
                </c:pt>
                <c:pt idx="2">
                  <c:v>-3930</c:v>
                </c:pt>
                <c:pt idx="3">
                  <c:v>-113427</c:v>
                </c:pt>
                <c:pt idx="4">
                  <c:v>54714</c:v>
                </c:pt>
              </c:numCache>
            </c:numRef>
          </c:val>
        </c:ser>
        <c:dLbls>
          <c:showLegendKey val="0"/>
          <c:showVal val="0"/>
          <c:showCatName val="0"/>
          <c:showSerName val="0"/>
          <c:showPercent val="0"/>
          <c:showBubbleSize val="0"/>
        </c:dLbls>
        <c:gapWidth val="180"/>
        <c:overlap val="-90"/>
        <c:axId val="241282432"/>
        <c:axId val="24128870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41282432"/>
        <c:axId val="241288704"/>
      </c:lineChart>
      <c:catAx>
        <c:axId val="241282432"/>
        <c:scaling>
          <c:orientation val="minMax"/>
        </c:scaling>
        <c:delete val="0"/>
        <c:axPos val="b"/>
        <c:numFmt formatCode="ge" sourceLinked="1"/>
        <c:majorTickMark val="none"/>
        <c:minorTickMark val="none"/>
        <c:tickLblPos val="none"/>
        <c:crossAx val="241288704"/>
        <c:crosses val="autoZero"/>
        <c:auto val="0"/>
        <c:lblAlgn val="ctr"/>
        <c:lblOffset val="100"/>
        <c:noMultiLvlLbl val="1"/>
      </c:catAx>
      <c:valAx>
        <c:axId val="2412887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28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53.2</c:v>
                </c:pt>
                <c:pt idx="1">
                  <c:v>63.9</c:v>
                </c:pt>
                <c:pt idx="2">
                  <c:v>43.9</c:v>
                </c:pt>
                <c:pt idx="3">
                  <c:v>15.8</c:v>
                </c:pt>
                <c:pt idx="4">
                  <c:v>45.7</c:v>
                </c:pt>
              </c:numCache>
            </c:numRef>
          </c:val>
        </c:ser>
        <c:dLbls>
          <c:showLegendKey val="0"/>
          <c:showVal val="0"/>
          <c:showCatName val="0"/>
          <c:showSerName val="0"/>
          <c:showPercent val="0"/>
          <c:showBubbleSize val="0"/>
        </c:dLbls>
        <c:gapWidth val="180"/>
        <c:overlap val="-90"/>
        <c:axId val="245958528"/>
        <c:axId val="24596070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45958528"/>
        <c:axId val="245960704"/>
      </c:lineChart>
      <c:catAx>
        <c:axId val="245958528"/>
        <c:scaling>
          <c:orientation val="minMax"/>
        </c:scaling>
        <c:delete val="0"/>
        <c:axPos val="b"/>
        <c:numFmt formatCode="ge" sourceLinked="1"/>
        <c:majorTickMark val="none"/>
        <c:minorTickMark val="none"/>
        <c:tickLblPos val="none"/>
        <c:crossAx val="245960704"/>
        <c:crosses val="autoZero"/>
        <c:auto val="0"/>
        <c:lblAlgn val="ctr"/>
        <c:lblOffset val="100"/>
        <c:noMultiLvlLbl val="1"/>
      </c:catAx>
      <c:valAx>
        <c:axId val="24596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5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16.7</c:v>
                </c:pt>
                <c:pt idx="1">
                  <c:v>24.2</c:v>
                </c:pt>
                <c:pt idx="2">
                  <c:v>29.3</c:v>
                </c:pt>
                <c:pt idx="3">
                  <c:v>3.1</c:v>
                </c:pt>
                <c:pt idx="4">
                  <c:v>0.5</c:v>
                </c:pt>
              </c:numCache>
            </c:numRef>
          </c:val>
        </c:ser>
        <c:dLbls>
          <c:showLegendKey val="0"/>
          <c:showVal val="0"/>
          <c:showCatName val="0"/>
          <c:showSerName val="0"/>
          <c:showPercent val="0"/>
          <c:showBubbleSize val="0"/>
        </c:dLbls>
        <c:gapWidth val="180"/>
        <c:overlap val="-90"/>
        <c:axId val="245973376"/>
        <c:axId val="24597529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45973376"/>
        <c:axId val="245975296"/>
      </c:lineChart>
      <c:catAx>
        <c:axId val="245973376"/>
        <c:scaling>
          <c:orientation val="minMax"/>
        </c:scaling>
        <c:delete val="0"/>
        <c:axPos val="b"/>
        <c:numFmt formatCode="ge" sourceLinked="1"/>
        <c:majorTickMark val="none"/>
        <c:minorTickMark val="none"/>
        <c:tickLblPos val="none"/>
        <c:crossAx val="245975296"/>
        <c:crosses val="autoZero"/>
        <c:auto val="0"/>
        <c:lblAlgn val="ctr"/>
        <c:lblOffset val="100"/>
        <c:noMultiLvlLbl val="1"/>
      </c:catAx>
      <c:valAx>
        <c:axId val="24597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7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45987968"/>
        <c:axId val="2459901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45987968"/>
        <c:axId val="245990144"/>
      </c:lineChart>
      <c:catAx>
        <c:axId val="245987968"/>
        <c:scaling>
          <c:orientation val="minMax"/>
        </c:scaling>
        <c:delete val="0"/>
        <c:axPos val="b"/>
        <c:numFmt formatCode="ge" sourceLinked="1"/>
        <c:majorTickMark val="none"/>
        <c:minorTickMark val="none"/>
        <c:tickLblPos val="none"/>
        <c:crossAx val="245990144"/>
        <c:crosses val="autoZero"/>
        <c:auto val="0"/>
        <c:lblAlgn val="ctr"/>
        <c:lblOffset val="100"/>
        <c:noMultiLvlLbl val="1"/>
      </c:catAx>
      <c:valAx>
        <c:axId val="24599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87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02816"/>
        <c:axId val="2460047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02816"/>
        <c:axId val="246004736"/>
      </c:lineChart>
      <c:catAx>
        <c:axId val="246002816"/>
        <c:scaling>
          <c:orientation val="minMax"/>
        </c:scaling>
        <c:delete val="0"/>
        <c:axPos val="b"/>
        <c:numFmt formatCode="ge" sourceLinked="1"/>
        <c:majorTickMark val="none"/>
        <c:minorTickMark val="none"/>
        <c:tickLblPos val="none"/>
        <c:crossAx val="246004736"/>
        <c:crosses val="autoZero"/>
        <c:auto val="0"/>
        <c:lblAlgn val="ctr"/>
        <c:lblOffset val="100"/>
        <c:noMultiLvlLbl val="1"/>
      </c:catAx>
      <c:valAx>
        <c:axId val="24600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6002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100</c:v>
                </c:pt>
              </c:numCache>
            </c:numRef>
          </c:val>
        </c:ser>
        <c:dLbls>
          <c:showLegendKey val="0"/>
          <c:showVal val="0"/>
          <c:showCatName val="0"/>
          <c:showSerName val="0"/>
          <c:showPercent val="0"/>
          <c:showBubbleSize val="0"/>
        </c:dLbls>
        <c:gapWidth val="180"/>
        <c:overlap val="-90"/>
        <c:axId val="246021504"/>
        <c:axId val="34570393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46021504"/>
        <c:axId val="345703936"/>
      </c:lineChart>
      <c:catAx>
        <c:axId val="246021504"/>
        <c:scaling>
          <c:orientation val="minMax"/>
        </c:scaling>
        <c:delete val="0"/>
        <c:axPos val="b"/>
        <c:numFmt formatCode="ge" sourceLinked="1"/>
        <c:majorTickMark val="none"/>
        <c:minorTickMark val="none"/>
        <c:tickLblPos val="none"/>
        <c:crossAx val="345703936"/>
        <c:crosses val="autoZero"/>
        <c:auto val="0"/>
        <c:lblAlgn val="ctr"/>
        <c:lblOffset val="100"/>
        <c:noMultiLvlLbl val="1"/>
      </c:catAx>
      <c:valAx>
        <c:axId val="34570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2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53.2</c:v>
                </c:pt>
                <c:pt idx="1">
                  <c:v>63.9</c:v>
                </c:pt>
                <c:pt idx="2">
                  <c:v>43.9</c:v>
                </c:pt>
                <c:pt idx="3">
                  <c:v>15.8</c:v>
                </c:pt>
                <c:pt idx="4">
                  <c:v>45.7</c:v>
                </c:pt>
              </c:numCache>
            </c:numRef>
          </c:val>
        </c:ser>
        <c:dLbls>
          <c:showLegendKey val="0"/>
          <c:showVal val="0"/>
          <c:showCatName val="0"/>
          <c:showSerName val="0"/>
          <c:showPercent val="0"/>
          <c:showBubbleSize val="0"/>
        </c:dLbls>
        <c:gapWidth val="180"/>
        <c:overlap val="-90"/>
        <c:axId val="345712512"/>
        <c:axId val="34571878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55.8</c:v>
                </c:pt>
                <c:pt idx="1">
                  <c:v>67.5</c:v>
                </c:pt>
                <c:pt idx="2">
                  <c:v>64</c:v>
                </c:pt>
                <c:pt idx="3">
                  <c:v>56.1</c:v>
                </c:pt>
                <c:pt idx="4">
                  <c:v>61.8</c:v>
                </c:pt>
              </c:numCache>
            </c:numRef>
          </c:val>
          <c:smooth val="0"/>
        </c:ser>
        <c:dLbls>
          <c:showLegendKey val="0"/>
          <c:showVal val="0"/>
          <c:showCatName val="0"/>
          <c:showSerName val="0"/>
          <c:showPercent val="0"/>
          <c:showBubbleSize val="0"/>
        </c:dLbls>
        <c:marker val="1"/>
        <c:smooth val="0"/>
        <c:axId val="345712512"/>
        <c:axId val="345718784"/>
      </c:lineChart>
      <c:catAx>
        <c:axId val="345712512"/>
        <c:scaling>
          <c:orientation val="minMax"/>
        </c:scaling>
        <c:delete val="0"/>
        <c:axPos val="b"/>
        <c:numFmt formatCode="ge" sourceLinked="1"/>
        <c:majorTickMark val="none"/>
        <c:minorTickMark val="none"/>
        <c:tickLblPos val="none"/>
        <c:crossAx val="345718784"/>
        <c:crosses val="autoZero"/>
        <c:auto val="0"/>
        <c:lblAlgn val="ctr"/>
        <c:lblOffset val="100"/>
        <c:noMultiLvlLbl val="1"/>
      </c:catAx>
      <c:valAx>
        <c:axId val="34571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71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16.7</c:v>
                </c:pt>
                <c:pt idx="1">
                  <c:v>24.2</c:v>
                </c:pt>
                <c:pt idx="2">
                  <c:v>29.3</c:v>
                </c:pt>
                <c:pt idx="3">
                  <c:v>3.1</c:v>
                </c:pt>
                <c:pt idx="4">
                  <c:v>0.5</c:v>
                </c:pt>
              </c:numCache>
            </c:numRef>
          </c:val>
        </c:ser>
        <c:dLbls>
          <c:showLegendKey val="0"/>
          <c:showVal val="0"/>
          <c:showCatName val="0"/>
          <c:showSerName val="0"/>
          <c:showPercent val="0"/>
          <c:showBubbleSize val="0"/>
        </c:dLbls>
        <c:gapWidth val="180"/>
        <c:overlap val="-90"/>
        <c:axId val="345731456"/>
        <c:axId val="34573337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61.2</c:v>
                </c:pt>
                <c:pt idx="1">
                  <c:v>29.2</c:v>
                </c:pt>
                <c:pt idx="2">
                  <c:v>22.1</c:v>
                </c:pt>
                <c:pt idx="3">
                  <c:v>16.7</c:v>
                </c:pt>
                <c:pt idx="4">
                  <c:v>8.6999999999999993</c:v>
                </c:pt>
              </c:numCache>
            </c:numRef>
          </c:val>
          <c:smooth val="0"/>
        </c:ser>
        <c:dLbls>
          <c:showLegendKey val="0"/>
          <c:showVal val="0"/>
          <c:showCatName val="0"/>
          <c:showSerName val="0"/>
          <c:showPercent val="0"/>
          <c:showBubbleSize val="0"/>
        </c:dLbls>
        <c:marker val="1"/>
        <c:smooth val="0"/>
        <c:axId val="345731456"/>
        <c:axId val="345733376"/>
      </c:lineChart>
      <c:catAx>
        <c:axId val="345731456"/>
        <c:scaling>
          <c:orientation val="minMax"/>
        </c:scaling>
        <c:delete val="0"/>
        <c:axPos val="b"/>
        <c:numFmt formatCode="ge" sourceLinked="1"/>
        <c:majorTickMark val="none"/>
        <c:minorTickMark val="none"/>
        <c:tickLblPos val="none"/>
        <c:crossAx val="345733376"/>
        <c:crosses val="autoZero"/>
        <c:auto val="0"/>
        <c:lblAlgn val="ctr"/>
        <c:lblOffset val="100"/>
        <c:noMultiLvlLbl val="1"/>
      </c:catAx>
      <c:valAx>
        <c:axId val="34573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73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5746048"/>
        <c:axId val="34576870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420.9</c:v>
                </c:pt>
                <c:pt idx="1">
                  <c:v>362.4</c:v>
                </c:pt>
                <c:pt idx="2">
                  <c:v>279.2</c:v>
                </c:pt>
                <c:pt idx="3">
                  <c:v>333.7</c:v>
                </c:pt>
                <c:pt idx="4">
                  <c:v>334.6</c:v>
                </c:pt>
              </c:numCache>
            </c:numRef>
          </c:val>
          <c:smooth val="0"/>
        </c:ser>
        <c:dLbls>
          <c:showLegendKey val="0"/>
          <c:showVal val="0"/>
          <c:showCatName val="0"/>
          <c:showSerName val="0"/>
          <c:showPercent val="0"/>
          <c:showBubbleSize val="0"/>
        </c:dLbls>
        <c:marker val="1"/>
        <c:smooth val="0"/>
        <c:axId val="345746048"/>
        <c:axId val="345768704"/>
      </c:lineChart>
      <c:catAx>
        <c:axId val="345746048"/>
        <c:scaling>
          <c:orientation val="minMax"/>
        </c:scaling>
        <c:delete val="0"/>
        <c:axPos val="b"/>
        <c:numFmt formatCode="ge" sourceLinked="1"/>
        <c:majorTickMark val="none"/>
        <c:minorTickMark val="none"/>
        <c:tickLblPos val="none"/>
        <c:crossAx val="345768704"/>
        <c:crosses val="autoZero"/>
        <c:auto val="0"/>
        <c:lblAlgn val="ctr"/>
        <c:lblOffset val="100"/>
        <c:noMultiLvlLbl val="1"/>
      </c:catAx>
      <c:valAx>
        <c:axId val="34576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5746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5777280"/>
        <c:axId val="34577920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777280"/>
        <c:axId val="345779200"/>
      </c:lineChart>
      <c:catAx>
        <c:axId val="345777280"/>
        <c:scaling>
          <c:orientation val="minMax"/>
        </c:scaling>
        <c:delete val="0"/>
        <c:axPos val="b"/>
        <c:numFmt formatCode="ge" sourceLinked="1"/>
        <c:majorTickMark val="none"/>
        <c:minorTickMark val="none"/>
        <c:tickLblPos val="none"/>
        <c:crossAx val="345779200"/>
        <c:crosses val="autoZero"/>
        <c:auto val="0"/>
        <c:lblAlgn val="ctr"/>
        <c:lblOffset val="100"/>
        <c:noMultiLvlLbl val="1"/>
      </c:catAx>
      <c:valAx>
        <c:axId val="34577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77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100</c:v>
                </c:pt>
              </c:numCache>
            </c:numRef>
          </c:val>
        </c:ser>
        <c:dLbls>
          <c:showLegendKey val="0"/>
          <c:showVal val="0"/>
          <c:showCatName val="0"/>
          <c:showSerName val="0"/>
          <c:showPercent val="0"/>
          <c:showBubbleSize val="0"/>
        </c:dLbls>
        <c:gapWidth val="180"/>
        <c:overlap val="-90"/>
        <c:axId val="345791872"/>
        <c:axId val="34579814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37.700000000000003</c:v>
                </c:pt>
                <c:pt idx="2">
                  <c:v>56.2</c:v>
                </c:pt>
                <c:pt idx="3">
                  <c:v>58.4</c:v>
                </c:pt>
                <c:pt idx="4">
                  <c:v>80.599999999999994</c:v>
                </c:pt>
              </c:numCache>
            </c:numRef>
          </c:val>
          <c:smooth val="0"/>
        </c:ser>
        <c:dLbls>
          <c:showLegendKey val="0"/>
          <c:showVal val="0"/>
          <c:showCatName val="0"/>
          <c:showSerName val="0"/>
          <c:showPercent val="0"/>
          <c:showBubbleSize val="0"/>
        </c:dLbls>
        <c:marker val="1"/>
        <c:smooth val="0"/>
        <c:axId val="345791872"/>
        <c:axId val="345798144"/>
      </c:lineChart>
      <c:catAx>
        <c:axId val="345791872"/>
        <c:scaling>
          <c:orientation val="minMax"/>
        </c:scaling>
        <c:delete val="0"/>
        <c:axPos val="b"/>
        <c:numFmt formatCode="ge" sourceLinked="1"/>
        <c:majorTickMark val="none"/>
        <c:minorTickMark val="none"/>
        <c:tickLblPos val="none"/>
        <c:crossAx val="345798144"/>
        <c:crosses val="autoZero"/>
        <c:auto val="0"/>
        <c:lblAlgn val="ctr"/>
        <c:lblOffset val="100"/>
        <c:noMultiLvlLbl val="1"/>
      </c:catAx>
      <c:valAx>
        <c:axId val="34579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79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5810816"/>
        <c:axId val="34581708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810816"/>
        <c:axId val="345817088"/>
      </c:lineChart>
      <c:catAx>
        <c:axId val="345810816"/>
        <c:scaling>
          <c:orientation val="minMax"/>
        </c:scaling>
        <c:delete val="0"/>
        <c:axPos val="b"/>
        <c:numFmt formatCode="ge" sourceLinked="1"/>
        <c:majorTickMark val="none"/>
        <c:minorTickMark val="none"/>
        <c:tickLblPos val="none"/>
        <c:crossAx val="345817088"/>
        <c:crosses val="autoZero"/>
        <c:auto val="0"/>
        <c:lblAlgn val="ctr"/>
        <c:lblOffset val="100"/>
        <c:noMultiLvlLbl val="1"/>
      </c:catAx>
      <c:valAx>
        <c:axId val="34581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81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6501504"/>
        <c:axId val="34650342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501504"/>
        <c:axId val="346503424"/>
      </c:lineChart>
      <c:catAx>
        <c:axId val="346501504"/>
        <c:scaling>
          <c:orientation val="minMax"/>
        </c:scaling>
        <c:delete val="0"/>
        <c:axPos val="b"/>
        <c:numFmt formatCode="ge" sourceLinked="1"/>
        <c:majorTickMark val="none"/>
        <c:minorTickMark val="none"/>
        <c:tickLblPos val="none"/>
        <c:crossAx val="346503424"/>
        <c:crosses val="autoZero"/>
        <c:auto val="0"/>
        <c:lblAlgn val="ctr"/>
        <c:lblOffset val="100"/>
        <c:noMultiLvlLbl val="1"/>
      </c:catAx>
      <c:valAx>
        <c:axId val="34650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0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6520576"/>
        <c:axId val="34653094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520576"/>
        <c:axId val="346530944"/>
      </c:lineChart>
      <c:catAx>
        <c:axId val="346520576"/>
        <c:scaling>
          <c:orientation val="minMax"/>
        </c:scaling>
        <c:delete val="0"/>
        <c:axPos val="b"/>
        <c:numFmt formatCode="ge" sourceLinked="1"/>
        <c:majorTickMark val="none"/>
        <c:minorTickMark val="none"/>
        <c:tickLblPos val="none"/>
        <c:crossAx val="346530944"/>
        <c:crosses val="autoZero"/>
        <c:auto val="0"/>
        <c:lblAlgn val="ctr"/>
        <c:lblOffset val="100"/>
        <c:noMultiLvlLbl val="1"/>
      </c:catAx>
      <c:valAx>
        <c:axId val="34653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2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6543616"/>
        <c:axId val="34654553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543616"/>
        <c:axId val="346545536"/>
      </c:lineChart>
      <c:catAx>
        <c:axId val="346543616"/>
        <c:scaling>
          <c:orientation val="minMax"/>
        </c:scaling>
        <c:delete val="0"/>
        <c:axPos val="b"/>
        <c:numFmt formatCode="ge" sourceLinked="1"/>
        <c:majorTickMark val="none"/>
        <c:minorTickMark val="none"/>
        <c:tickLblPos val="none"/>
        <c:crossAx val="346545536"/>
        <c:crosses val="autoZero"/>
        <c:auto val="0"/>
        <c:lblAlgn val="ctr"/>
        <c:lblOffset val="100"/>
        <c:noMultiLvlLbl val="1"/>
      </c:catAx>
      <c:valAx>
        <c:axId val="34654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4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634240"/>
        <c:axId val="35863616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634240"/>
        <c:axId val="358636160"/>
      </c:lineChart>
      <c:catAx>
        <c:axId val="358634240"/>
        <c:scaling>
          <c:orientation val="minMax"/>
        </c:scaling>
        <c:delete val="0"/>
        <c:axPos val="b"/>
        <c:numFmt formatCode="ge" sourceLinked="1"/>
        <c:majorTickMark val="none"/>
        <c:minorTickMark val="none"/>
        <c:tickLblPos val="none"/>
        <c:crossAx val="358636160"/>
        <c:crosses val="autoZero"/>
        <c:auto val="0"/>
        <c:lblAlgn val="ctr"/>
        <c:lblOffset val="100"/>
        <c:noMultiLvlLbl val="1"/>
      </c:catAx>
      <c:valAx>
        <c:axId val="35863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3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661120"/>
        <c:axId val="35866739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661120"/>
        <c:axId val="358667392"/>
      </c:lineChart>
      <c:catAx>
        <c:axId val="358661120"/>
        <c:scaling>
          <c:orientation val="minMax"/>
        </c:scaling>
        <c:delete val="0"/>
        <c:axPos val="b"/>
        <c:numFmt formatCode="ge" sourceLinked="1"/>
        <c:majorTickMark val="none"/>
        <c:minorTickMark val="none"/>
        <c:tickLblPos val="none"/>
        <c:crossAx val="358667392"/>
        <c:crosses val="autoZero"/>
        <c:auto val="0"/>
        <c:lblAlgn val="ctr"/>
        <c:lblOffset val="100"/>
        <c:noMultiLvlLbl val="1"/>
      </c:catAx>
      <c:valAx>
        <c:axId val="35866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6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15232"/>
        <c:axId val="35881715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15232"/>
        <c:axId val="358817152"/>
      </c:lineChart>
      <c:catAx>
        <c:axId val="358815232"/>
        <c:scaling>
          <c:orientation val="minMax"/>
        </c:scaling>
        <c:delete val="0"/>
        <c:axPos val="b"/>
        <c:numFmt formatCode="ge" sourceLinked="1"/>
        <c:majorTickMark val="none"/>
        <c:minorTickMark val="none"/>
        <c:tickLblPos val="none"/>
        <c:crossAx val="358817152"/>
        <c:crosses val="autoZero"/>
        <c:auto val="0"/>
        <c:lblAlgn val="ctr"/>
        <c:lblOffset val="100"/>
        <c:noMultiLvlLbl val="1"/>
      </c:catAx>
      <c:valAx>
        <c:axId val="35881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15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30080"/>
        <c:axId val="35883200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30080"/>
        <c:axId val="358832000"/>
      </c:lineChart>
      <c:catAx>
        <c:axId val="358830080"/>
        <c:scaling>
          <c:orientation val="minMax"/>
        </c:scaling>
        <c:delete val="0"/>
        <c:axPos val="b"/>
        <c:numFmt formatCode="ge" sourceLinked="1"/>
        <c:majorTickMark val="none"/>
        <c:minorTickMark val="none"/>
        <c:tickLblPos val="none"/>
        <c:crossAx val="358832000"/>
        <c:crosses val="autoZero"/>
        <c:auto val="0"/>
        <c:lblAlgn val="ctr"/>
        <c:lblOffset val="100"/>
        <c:noMultiLvlLbl val="1"/>
      </c:catAx>
      <c:valAx>
        <c:axId val="35883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3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64768"/>
        <c:axId val="35887104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64768"/>
        <c:axId val="358871040"/>
      </c:lineChart>
      <c:catAx>
        <c:axId val="358864768"/>
        <c:scaling>
          <c:orientation val="minMax"/>
        </c:scaling>
        <c:delete val="0"/>
        <c:axPos val="b"/>
        <c:numFmt formatCode="ge" sourceLinked="1"/>
        <c:majorTickMark val="none"/>
        <c:minorTickMark val="none"/>
        <c:tickLblPos val="none"/>
        <c:crossAx val="358871040"/>
        <c:crosses val="autoZero"/>
        <c:auto val="0"/>
        <c:lblAlgn val="ctr"/>
        <c:lblOffset val="100"/>
        <c:noMultiLvlLbl val="1"/>
      </c:catAx>
      <c:valAx>
        <c:axId val="35887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647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940480"/>
        <c:axId val="35994240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940480"/>
        <c:axId val="359942400"/>
      </c:lineChart>
      <c:catAx>
        <c:axId val="359940480"/>
        <c:scaling>
          <c:orientation val="minMax"/>
        </c:scaling>
        <c:delete val="0"/>
        <c:axPos val="b"/>
        <c:numFmt formatCode="ge" sourceLinked="1"/>
        <c:majorTickMark val="none"/>
        <c:minorTickMark val="none"/>
        <c:tickLblPos val="none"/>
        <c:crossAx val="359942400"/>
        <c:crosses val="autoZero"/>
        <c:auto val="0"/>
        <c:lblAlgn val="ctr"/>
        <c:lblOffset val="100"/>
        <c:noMultiLvlLbl val="1"/>
      </c:catAx>
      <c:valAx>
        <c:axId val="35994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940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127104"/>
        <c:axId val="36013337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127104"/>
        <c:axId val="360133376"/>
      </c:lineChart>
      <c:catAx>
        <c:axId val="360127104"/>
        <c:scaling>
          <c:orientation val="minMax"/>
        </c:scaling>
        <c:delete val="0"/>
        <c:axPos val="b"/>
        <c:numFmt formatCode="ge" sourceLinked="1"/>
        <c:majorTickMark val="none"/>
        <c:minorTickMark val="none"/>
        <c:tickLblPos val="none"/>
        <c:crossAx val="360133376"/>
        <c:crosses val="autoZero"/>
        <c:auto val="0"/>
        <c:lblAlgn val="ctr"/>
        <c:lblOffset val="100"/>
        <c:noMultiLvlLbl val="1"/>
      </c:catAx>
      <c:valAx>
        <c:axId val="36013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2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146048"/>
        <c:axId val="36014796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146048"/>
        <c:axId val="360147968"/>
      </c:lineChart>
      <c:catAx>
        <c:axId val="360146048"/>
        <c:scaling>
          <c:orientation val="minMax"/>
        </c:scaling>
        <c:delete val="0"/>
        <c:axPos val="b"/>
        <c:numFmt formatCode="ge" sourceLinked="1"/>
        <c:majorTickMark val="none"/>
        <c:minorTickMark val="none"/>
        <c:tickLblPos val="none"/>
        <c:crossAx val="360147968"/>
        <c:crosses val="autoZero"/>
        <c:auto val="0"/>
        <c:lblAlgn val="ctr"/>
        <c:lblOffset val="100"/>
        <c:noMultiLvlLbl val="1"/>
      </c:catAx>
      <c:valAx>
        <c:axId val="36014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4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168448"/>
        <c:axId val="36017881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168448"/>
        <c:axId val="360178816"/>
      </c:lineChart>
      <c:catAx>
        <c:axId val="360168448"/>
        <c:scaling>
          <c:orientation val="minMax"/>
        </c:scaling>
        <c:delete val="0"/>
        <c:axPos val="b"/>
        <c:numFmt formatCode="ge" sourceLinked="1"/>
        <c:majorTickMark val="none"/>
        <c:minorTickMark val="none"/>
        <c:tickLblPos val="none"/>
        <c:crossAx val="360178816"/>
        <c:crosses val="autoZero"/>
        <c:auto val="0"/>
        <c:lblAlgn val="ctr"/>
        <c:lblOffset val="100"/>
        <c:noMultiLvlLbl val="1"/>
      </c:catAx>
      <c:valAx>
        <c:axId val="36017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6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596992"/>
        <c:axId val="36059891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596992"/>
        <c:axId val="360598912"/>
      </c:lineChart>
      <c:catAx>
        <c:axId val="360596992"/>
        <c:scaling>
          <c:orientation val="minMax"/>
        </c:scaling>
        <c:delete val="0"/>
        <c:axPos val="b"/>
        <c:numFmt formatCode="ge" sourceLinked="1"/>
        <c:majorTickMark val="none"/>
        <c:minorTickMark val="none"/>
        <c:tickLblPos val="none"/>
        <c:crossAx val="360598912"/>
        <c:crosses val="autoZero"/>
        <c:auto val="0"/>
        <c:lblAlgn val="ctr"/>
        <c:lblOffset val="100"/>
        <c:noMultiLvlLbl val="1"/>
      </c:catAx>
      <c:valAx>
        <c:axId val="36059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59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611200"/>
        <c:axId val="36062976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611200"/>
        <c:axId val="360629760"/>
      </c:lineChart>
      <c:catAx>
        <c:axId val="360611200"/>
        <c:scaling>
          <c:orientation val="minMax"/>
        </c:scaling>
        <c:delete val="0"/>
        <c:axPos val="b"/>
        <c:numFmt formatCode="ge" sourceLinked="1"/>
        <c:majorTickMark val="none"/>
        <c:minorTickMark val="none"/>
        <c:tickLblPos val="none"/>
        <c:crossAx val="360629760"/>
        <c:crosses val="autoZero"/>
        <c:auto val="0"/>
        <c:lblAlgn val="ctr"/>
        <c:lblOffset val="100"/>
        <c:noMultiLvlLbl val="1"/>
      </c:catAx>
      <c:valAx>
        <c:axId val="36062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611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793280"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32281"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9992" y="12082895"/>
          <a:ext cx="57434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9992" y="15188046"/>
          <a:ext cx="57434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9992" y="18296659"/>
          <a:ext cx="57434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9992" y="21387955"/>
          <a:ext cx="57434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9992" y="24442883"/>
          <a:ext cx="57434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35193" y="12082895"/>
          <a:ext cx="52491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35193" y="15188046"/>
          <a:ext cx="52491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35193" y="18296659"/>
          <a:ext cx="52491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35193" y="21387955"/>
          <a:ext cx="52491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35193" y="24442883"/>
          <a:ext cx="52491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64047" y="12082895"/>
          <a:ext cx="52491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64047" y="15188046"/>
          <a:ext cx="52491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64047" y="18296659"/>
          <a:ext cx="52491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64047" y="21387955"/>
          <a:ext cx="52491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64047" y="24442883"/>
          <a:ext cx="52491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323629" y="12082895"/>
          <a:ext cx="52491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323629" y="15188046"/>
          <a:ext cx="52491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323629" y="18296659"/>
          <a:ext cx="52491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323629" y="21387955"/>
          <a:ext cx="52491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323629" y="24442883"/>
          <a:ext cx="52491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965894" y="12082895"/>
          <a:ext cx="524912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965894" y="15188046"/>
          <a:ext cx="524912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965894" y="18296659"/>
          <a:ext cx="524912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965894" y="21387955"/>
          <a:ext cx="524912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965894" y="24442883"/>
          <a:ext cx="524912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20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20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20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20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21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21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21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213"/>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214"/>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215"/>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216"/>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217"/>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218"/>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219"/>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220"/>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221"/>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222"/>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22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224"/>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225"/>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226"/>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227"/>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228"/>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229"/>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23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24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2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0" zoomScaleNormal="50" workbookViewId="0">
      <selection activeCell="AK97" sqref="AK97:AQ98"/>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宮崎県　椎葉村</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x14ac:dyDescent="0.15">
      <c r="A3" s="1"/>
      <c r="B3" s="168" t="str">
        <f>データ!I6</f>
        <v>法非適用</v>
      </c>
      <c r="C3" s="169"/>
      <c r="D3" s="169"/>
      <c r="E3" s="169"/>
      <c r="F3" s="169" t="str">
        <f>データ!J6</f>
        <v>電気事業</v>
      </c>
      <c r="G3" s="169"/>
      <c r="H3" s="169"/>
      <c r="I3" s="169"/>
      <c r="J3" s="170" t="str">
        <f>データ!K6</f>
        <v>該当数値なし</v>
      </c>
      <c r="K3" s="170"/>
      <c r="L3" s="170"/>
      <c r="M3" s="170"/>
      <c r="N3" s="171">
        <f>データ!L6</f>
        <v>1</v>
      </c>
      <c r="O3" s="171"/>
      <c r="P3" s="171"/>
      <c r="Q3" s="172"/>
      <c r="R3" s="1"/>
      <c r="S3" s="173" t="s">
        <v>174</v>
      </c>
      <c r="T3" s="174"/>
      <c r="U3" s="174"/>
      <c r="V3" s="174"/>
      <c r="W3" s="174"/>
      <c r="X3" s="174"/>
      <c r="Y3" s="174"/>
      <c r="Z3" s="174"/>
      <c r="AA3" s="174"/>
      <c r="AB3" s="174"/>
      <c r="AC3" s="174"/>
      <c r="AD3" s="174"/>
      <c r="AE3" s="174"/>
      <c r="AF3" s="174"/>
      <c r="AG3" s="174"/>
      <c r="AH3" s="175"/>
      <c r="AI3" s="1"/>
      <c r="AJ3" s="1"/>
      <c r="AK3" s="108" t="s">
        <v>175</v>
      </c>
      <c r="AL3" s="109"/>
      <c r="AM3" s="109"/>
      <c r="AN3" s="109"/>
      <c r="AO3" s="109"/>
      <c r="AP3" s="109"/>
      <c r="AQ3" s="110"/>
    </row>
    <row r="4" spans="1:43" ht="23.1" customHeight="1" x14ac:dyDescent="0.15">
      <c r="A4" s="1"/>
      <c r="B4" s="162" t="s">
        <v>8</v>
      </c>
      <c r="C4" s="150"/>
      <c r="D4" s="150"/>
      <c r="E4" s="150"/>
      <c r="F4" s="150" t="s">
        <v>9</v>
      </c>
      <c r="G4" s="150"/>
      <c r="H4" s="150"/>
      <c r="I4" s="150"/>
      <c r="J4" s="150" t="s">
        <v>10</v>
      </c>
      <c r="K4" s="150"/>
      <c r="L4" s="150"/>
      <c r="M4" s="150"/>
      <c r="N4" s="150" t="s">
        <v>11</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x14ac:dyDescent="0.15">
      <c r="A5" s="1"/>
      <c r="B5" s="182" t="str">
        <f>データ!M6</f>
        <v>-</v>
      </c>
      <c r="C5" s="183"/>
      <c r="D5" s="183"/>
      <c r="E5" s="183"/>
      <c r="F5" s="148" t="str">
        <f>データ!N6</f>
        <v>-</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x14ac:dyDescent="0.15">
      <c r="A6" s="1"/>
      <c r="B6" s="162" t="s">
        <v>12</v>
      </c>
      <c r="C6" s="150"/>
      <c r="D6" s="150"/>
      <c r="E6" s="150"/>
      <c r="F6" s="150" t="s">
        <v>13</v>
      </c>
      <c r="G6" s="150"/>
      <c r="H6" s="150"/>
      <c r="I6" s="150"/>
      <c r="J6" s="150" t="s">
        <v>14</v>
      </c>
      <c r="K6" s="150"/>
      <c r="L6" s="150"/>
      <c r="M6" s="150"/>
      <c r="N6" s="150" t="s">
        <v>15</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x14ac:dyDescent="0.15">
      <c r="A7" s="1"/>
      <c r="B7" s="163" t="s">
        <v>124</v>
      </c>
      <c r="C7" s="164"/>
      <c r="D7" s="164"/>
      <c r="E7" s="164"/>
      <c r="F7" s="165" t="s">
        <v>125</v>
      </c>
      <c r="G7" s="165"/>
      <c r="H7" s="165"/>
      <c r="I7" s="165"/>
      <c r="J7" s="166" t="str">
        <f>データ!S6</f>
        <v>無</v>
      </c>
      <c r="K7" s="166"/>
      <c r="L7" s="166"/>
      <c r="M7" s="166"/>
      <c r="N7" s="165" t="s">
        <v>127</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x14ac:dyDescent="0.15">
      <c r="A8" s="1"/>
      <c r="B8" s="143" t="s">
        <v>16</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x14ac:dyDescent="0.2">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4" customHeight="1" thickBot="1" x14ac:dyDescent="0.2">
      <c r="A10" s="1"/>
      <c r="B10" s="6" t="s">
        <v>17</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x14ac:dyDescent="0.15">
      <c r="A11" s="1"/>
      <c r="B11" s="158" t="s">
        <v>18</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x14ac:dyDescent="0.15">
      <c r="A12" s="1"/>
      <c r="B12" s="162" t="s">
        <v>20</v>
      </c>
      <c r="C12" s="150"/>
      <c r="D12" s="150"/>
      <c r="E12" s="150"/>
      <c r="F12" s="146">
        <f>データ!V6</f>
        <v>3179</v>
      </c>
      <c r="G12" s="147"/>
      <c r="H12" s="146">
        <f>データ!W6</f>
        <v>3805</v>
      </c>
      <c r="I12" s="147"/>
      <c r="J12" s="146">
        <f>データ!X6</f>
        <v>2618</v>
      </c>
      <c r="K12" s="147"/>
      <c r="L12" s="146">
        <f>データ!Y6</f>
        <v>941</v>
      </c>
      <c r="M12" s="147"/>
      <c r="N12" s="148">
        <f>データ!Z6</f>
        <v>3010</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x14ac:dyDescent="0.15">
      <c r="A13" s="1"/>
      <c r="B13" s="143" t="s">
        <v>21</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x14ac:dyDescent="0.15">
      <c r="A14" s="1"/>
      <c r="B14" s="143" t="s">
        <v>22</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x14ac:dyDescent="0.15">
      <c r="A15" s="1"/>
      <c r="B15" s="136" t="s">
        <v>23</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x14ac:dyDescent="0.2">
      <c r="A16" s="1"/>
      <c r="B16" s="129" t="s">
        <v>24</v>
      </c>
      <c r="C16" s="130"/>
      <c r="D16" s="130"/>
      <c r="E16" s="131"/>
      <c r="F16" s="142">
        <f>データ!AP6</f>
        <v>3179</v>
      </c>
      <c r="G16" s="142"/>
      <c r="H16" s="142">
        <f>データ!AQ6</f>
        <v>3805</v>
      </c>
      <c r="I16" s="142"/>
      <c r="J16" s="142">
        <f>データ!AR6</f>
        <v>2618</v>
      </c>
      <c r="K16" s="142"/>
      <c r="L16" s="142">
        <f>データ!AS6</f>
        <v>941</v>
      </c>
      <c r="M16" s="142"/>
      <c r="N16" s="134">
        <f>データ!AT6</f>
        <v>3010</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x14ac:dyDescent="0.2">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x14ac:dyDescent="0.15">
      <c r="A18" s="1"/>
      <c r="B18" s="125"/>
      <c r="C18" s="126"/>
      <c r="D18" s="126"/>
      <c r="E18" s="126"/>
      <c r="F18" s="127" t="s">
        <v>25</v>
      </c>
      <c r="G18" s="127"/>
      <c r="H18" s="127"/>
      <c r="I18" s="127" t="s">
        <v>26</v>
      </c>
      <c r="J18" s="127"/>
      <c r="K18" s="127"/>
      <c r="L18" s="127" t="s">
        <v>24</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x14ac:dyDescent="0.2">
      <c r="A19" s="1"/>
      <c r="B19" s="129" t="s">
        <v>27</v>
      </c>
      <c r="C19" s="130"/>
      <c r="D19" s="130"/>
      <c r="E19" s="131"/>
      <c r="F19" s="132" t="str">
        <f>データ!AU6</f>
        <v>-</v>
      </c>
      <c r="G19" s="132"/>
      <c r="H19" s="132"/>
      <c r="I19" s="132">
        <f>データ!AV6</f>
        <v>94136</v>
      </c>
      <c r="J19" s="132"/>
      <c r="K19" s="132"/>
      <c r="L19" s="132">
        <f>データ!AW6</f>
        <v>94136</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4"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x14ac:dyDescent="0.2">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4"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x14ac:dyDescent="0.2">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177</v>
      </c>
      <c r="AL40" s="109"/>
      <c r="AM40" s="109"/>
      <c r="AN40" s="109"/>
      <c r="AO40" s="109"/>
      <c r="AP40" s="109"/>
      <c r="AQ40" s="110"/>
    </row>
    <row r="41" spans="1:43" ht="29.45" customHeight="1" x14ac:dyDescent="0.15">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x14ac:dyDescent="0.15">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33</v>
      </c>
      <c r="AL97" s="106"/>
      <c r="AM97" s="106"/>
      <c r="AN97" s="106"/>
      <c r="AO97" s="106"/>
      <c r="AP97" s="106"/>
      <c r="AQ97" s="107"/>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176</v>
      </c>
      <c r="AL99" s="120"/>
      <c r="AM99" s="120"/>
      <c r="AN99" s="120"/>
      <c r="AO99" s="120"/>
      <c r="AP99" s="120"/>
      <c r="AQ99" s="121"/>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4" customHeight="1" x14ac:dyDescent="0.15">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x14ac:dyDescent="0.15">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x14ac:dyDescent="0.15">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40.5" x14ac:dyDescent="0.15">
      <c r="A6" s="46" t="s">
        <v>112</v>
      </c>
      <c r="B6" s="64" t="str">
        <f>B7</f>
        <v>2015</v>
      </c>
      <c r="C6" s="64" t="str">
        <f t="shared" ref="C6:AW6" si="6">C7</f>
        <v>454303</v>
      </c>
      <c r="D6" s="64" t="str">
        <f t="shared" si="6"/>
        <v>47</v>
      </c>
      <c r="E6" s="64" t="str">
        <f t="shared" si="6"/>
        <v>04</v>
      </c>
      <c r="F6" s="64" t="str">
        <f t="shared" si="6"/>
        <v>0</v>
      </c>
      <c r="G6" s="64" t="str">
        <f t="shared" si="6"/>
        <v>000</v>
      </c>
      <c r="H6" s="64" t="str">
        <f t="shared" si="6"/>
        <v>宮崎県　椎葉村</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平成29年9月30日　間柏原発電所</v>
      </c>
      <c r="R6" s="68" t="str">
        <f t="shared" si="6"/>
        <v>平成47年6月28日　間柏原発電所</v>
      </c>
      <c r="S6" s="64" t="str">
        <f t="shared" si="6"/>
        <v>無</v>
      </c>
      <c r="T6" s="68" t="str">
        <f t="shared" si="6"/>
        <v>九州電力株式会社</v>
      </c>
      <c r="U6" s="65" t="str">
        <f t="shared" si="6"/>
        <v>-</v>
      </c>
      <c r="V6" s="66">
        <f>V7</f>
        <v>3179</v>
      </c>
      <c r="W6" s="66">
        <f t="shared" si="6"/>
        <v>3805</v>
      </c>
      <c r="X6" s="66">
        <f t="shared" si="6"/>
        <v>2618</v>
      </c>
      <c r="Y6" s="66">
        <f t="shared" si="6"/>
        <v>941</v>
      </c>
      <c r="Z6" s="66">
        <f t="shared" si="6"/>
        <v>3010</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3179</v>
      </c>
      <c r="AQ6" s="66">
        <f t="shared" si="6"/>
        <v>3805</v>
      </c>
      <c r="AR6" s="66">
        <f t="shared" si="6"/>
        <v>2618</v>
      </c>
      <c r="AS6" s="66">
        <f t="shared" si="6"/>
        <v>941</v>
      </c>
      <c r="AT6" s="66">
        <f t="shared" si="6"/>
        <v>3010</v>
      </c>
      <c r="AU6" s="66" t="str">
        <f t="shared" si="6"/>
        <v>-</v>
      </c>
      <c r="AV6" s="66">
        <f t="shared" si="6"/>
        <v>94136</v>
      </c>
      <c r="AW6" s="66">
        <f t="shared" si="6"/>
        <v>94136</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x14ac:dyDescent="0.15">
      <c r="A7" s="46"/>
      <c r="B7" s="74" t="s">
        <v>113</v>
      </c>
      <c r="C7" s="74" t="s">
        <v>114</v>
      </c>
      <c r="D7" s="74" t="s">
        <v>115</v>
      </c>
      <c r="E7" s="74" t="s">
        <v>116</v>
      </c>
      <c r="F7" s="74" t="s">
        <v>117</v>
      </c>
      <c r="G7" s="74" t="s">
        <v>118</v>
      </c>
      <c r="H7" s="74" t="s">
        <v>119</v>
      </c>
      <c r="I7" s="74" t="s">
        <v>120</v>
      </c>
      <c r="J7" s="74" t="s">
        <v>121</v>
      </c>
      <c r="K7" s="75" t="s">
        <v>122</v>
      </c>
      <c r="L7" s="76">
        <v>1</v>
      </c>
      <c r="M7" s="76" t="s">
        <v>123</v>
      </c>
      <c r="N7" s="77" t="s">
        <v>123</v>
      </c>
      <c r="O7" s="77" t="s">
        <v>123</v>
      </c>
      <c r="P7" s="77" t="s">
        <v>123</v>
      </c>
      <c r="Q7" s="78" t="s">
        <v>124</v>
      </c>
      <c r="R7" s="78" t="s">
        <v>125</v>
      </c>
      <c r="S7" s="79" t="s">
        <v>126</v>
      </c>
      <c r="T7" s="78" t="s">
        <v>127</v>
      </c>
      <c r="U7" s="75" t="s">
        <v>123</v>
      </c>
      <c r="V7" s="77">
        <v>3179</v>
      </c>
      <c r="W7" s="77">
        <v>3805</v>
      </c>
      <c r="X7" s="77">
        <v>2618</v>
      </c>
      <c r="Y7" s="77">
        <v>941</v>
      </c>
      <c r="Z7" s="77">
        <v>3010</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t="s">
        <v>123</v>
      </c>
      <c r="AO7" s="77" t="s">
        <v>123</v>
      </c>
      <c r="AP7" s="77">
        <v>3179</v>
      </c>
      <c r="AQ7" s="77">
        <v>3805</v>
      </c>
      <c r="AR7" s="77">
        <v>2618</v>
      </c>
      <c r="AS7" s="77">
        <v>941</v>
      </c>
      <c r="AT7" s="77">
        <v>3010</v>
      </c>
      <c r="AU7" s="77" t="s">
        <v>123</v>
      </c>
      <c r="AV7" s="77">
        <v>94136</v>
      </c>
      <c r="AW7" s="77">
        <v>94136</v>
      </c>
      <c r="AX7" s="80">
        <v>99.6</v>
      </c>
      <c r="AY7" s="80">
        <v>142</v>
      </c>
      <c r="AZ7" s="80">
        <v>87.1</v>
      </c>
      <c r="BA7" s="80">
        <v>10.199999999999999</v>
      </c>
      <c r="BB7" s="80">
        <v>142.69999999999999</v>
      </c>
      <c r="BC7" s="80">
        <v>138.19999999999999</v>
      </c>
      <c r="BD7" s="80">
        <v>180.2</v>
      </c>
      <c r="BE7" s="80">
        <v>164.5</v>
      </c>
      <c r="BF7" s="80">
        <v>124.7</v>
      </c>
      <c r="BG7" s="80">
        <v>118.8</v>
      </c>
      <c r="BH7" s="80">
        <v>100</v>
      </c>
      <c r="BI7" s="80">
        <v>124.8</v>
      </c>
      <c r="BJ7" s="80">
        <v>146.5</v>
      </c>
      <c r="BK7" s="80">
        <v>88.7</v>
      </c>
      <c r="BL7" s="80">
        <v>60.7</v>
      </c>
      <c r="BM7" s="80">
        <v>240.3</v>
      </c>
      <c r="BN7" s="80">
        <v>245.2</v>
      </c>
      <c r="BO7" s="80">
        <v>296.2</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v>8472.5</v>
      </c>
      <c r="CF7" s="80">
        <v>7136.4</v>
      </c>
      <c r="CG7" s="80">
        <v>11622.2</v>
      </c>
      <c r="CH7" s="80">
        <v>134196.6</v>
      </c>
      <c r="CI7" s="80">
        <v>21919.3</v>
      </c>
      <c r="CJ7" s="80">
        <v>7500.6</v>
      </c>
      <c r="CK7" s="80">
        <v>7095.7</v>
      </c>
      <c r="CL7" s="80">
        <v>11717.4</v>
      </c>
      <c r="CM7" s="80">
        <v>17642.5</v>
      </c>
      <c r="CN7" s="80">
        <v>18815.8</v>
      </c>
      <c r="CO7" s="77">
        <v>576</v>
      </c>
      <c r="CP7" s="77">
        <v>11777</v>
      </c>
      <c r="CQ7" s="77">
        <v>-3930</v>
      </c>
      <c r="CR7" s="77">
        <v>-113427</v>
      </c>
      <c r="CS7" s="77">
        <v>54714</v>
      </c>
      <c r="CT7" s="77">
        <v>95057</v>
      </c>
      <c r="CU7" s="77">
        <v>120361</v>
      </c>
      <c r="CV7" s="77">
        <v>108538</v>
      </c>
      <c r="CW7" s="77">
        <v>58539</v>
      </c>
      <c r="CX7" s="77">
        <v>37685</v>
      </c>
      <c r="CY7" s="77">
        <v>750</v>
      </c>
      <c r="CZ7" s="80">
        <v>53.2</v>
      </c>
      <c r="DA7" s="80">
        <v>63.9</v>
      </c>
      <c r="DB7" s="80">
        <v>43.9</v>
      </c>
      <c r="DC7" s="80">
        <v>15.8</v>
      </c>
      <c r="DD7" s="80">
        <v>45.7</v>
      </c>
      <c r="DE7" s="80">
        <v>40.200000000000003</v>
      </c>
      <c r="DF7" s="80">
        <v>42.7</v>
      </c>
      <c r="DG7" s="80">
        <v>38.5</v>
      </c>
      <c r="DH7" s="80">
        <v>37.700000000000003</v>
      </c>
      <c r="DI7" s="80">
        <v>33.9</v>
      </c>
      <c r="DJ7" s="80">
        <v>16.7</v>
      </c>
      <c r="DK7" s="80">
        <v>24.2</v>
      </c>
      <c r="DL7" s="80">
        <v>29.3</v>
      </c>
      <c r="DM7" s="80">
        <v>3.1</v>
      </c>
      <c r="DN7" s="80">
        <v>0.5</v>
      </c>
      <c r="DO7" s="80">
        <v>41.4</v>
      </c>
      <c r="DP7" s="80">
        <v>23.7</v>
      </c>
      <c r="DQ7" s="80">
        <v>21.6</v>
      </c>
      <c r="DR7" s="80">
        <v>13.7</v>
      </c>
      <c r="DS7" s="80">
        <v>16.3</v>
      </c>
      <c r="DT7" s="80">
        <v>0</v>
      </c>
      <c r="DU7" s="80">
        <v>0</v>
      </c>
      <c r="DV7" s="80">
        <v>0</v>
      </c>
      <c r="DW7" s="80">
        <v>0</v>
      </c>
      <c r="DX7" s="80">
        <v>0</v>
      </c>
      <c r="DY7" s="80">
        <v>184.7</v>
      </c>
      <c r="DZ7" s="80">
        <v>126.1</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v>0</v>
      </c>
      <c r="EP7" s="80">
        <v>0</v>
      </c>
      <c r="EQ7" s="80">
        <v>0</v>
      </c>
      <c r="ER7" s="80">
        <v>100</v>
      </c>
      <c r="ES7" s="80" t="s">
        <v>123</v>
      </c>
      <c r="ET7" s="80">
        <v>22.1</v>
      </c>
      <c r="EU7" s="80">
        <v>55.5</v>
      </c>
      <c r="EV7" s="80">
        <v>70.2</v>
      </c>
      <c r="EW7" s="80">
        <v>72.7</v>
      </c>
      <c r="EX7" s="77">
        <v>750</v>
      </c>
      <c r="EY7" s="80">
        <v>53.2</v>
      </c>
      <c r="EZ7" s="80">
        <v>63.9</v>
      </c>
      <c r="FA7" s="80">
        <v>43.9</v>
      </c>
      <c r="FB7" s="80">
        <v>15.8</v>
      </c>
      <c r="FC7" s="80">
        <v>45.7</v>
      </c>
      <c r="FD7" s="80">
        <v>55.8</v>
      </c>
      <c r="FE7" s="80">
        <v>67.5</v>
      </c>
      <c r="FF7" s="80">
        <v>64</v>
      </c>
      <c r="FG7" s="80">
        <v>56.1</v>
      </c>
      <c r="FH7" s="80">
        <v>61.8</v>
      </c>
      <c r="FI7" s="80">
        <v>16.7</v>
      </c>
      <c r="FJ7" s="80">
        <v>24.2</v>
      </c>
      <c r="FK7" s="80">
        <v>29.3</v>
      </c>
      <c r="FL7" s="80">
        <v>3.1</v>
      </c>
      <c r="FM7" s="80">
        <v>0.5</v>
      </c>
      <c r="FN7" s="80">
        <v>61.2</v>
      </c>
      <c r="FO7" s="80">
        <v>29.2</v>
      </c>
      <c r="FP7" s="80">
        <v>22.1</v>
      </c>
      <c r="FQ7" s="80">
        <v>16.7</v>
      </c>
      <c r="FR7" s="80">
        <v>8.6999999999999993</v>
      </c>
      <c r="FS7" s="80">
        <v>0</v>
      </c>
      <c r="FT7" s="80">
        <v>0</v>
      </c>
      <c r="FU7" s="80">
        <v>0</v>
      </c>
      <c r="FV7" s="80">
        <v>0</v>
      </c>
      <c r="FW7" s="80">
        <v>0</v>
      </c>
      <c r="FX7" s="80">
        <v>420.9</v>
      </c>
      <c r="FY7" s="80">
        <v>362.4</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v>0</v>
      </c>
      <c r="GO7" s="80">
        <v>0</v>
      </c>
      <c r="GP7" s="80">
        <v>0</v>
      </c>
      <c r="GQ7" s="80">
        <v>100</v>
      </c>
      <c r="GR7" s="80" t="s">
        <v>123</v>
      </c>
      <c r="GS7" s="80">
        <v>37.700000000000003</v>
      </c>
      <c r="GT7" s="80">
        <v>56.2</v>
      </c>
      <c r="GU7" s="80">
        <v>58.4</v>
      </c>
      <c r="GV7" s="80">
        <v>80.599999999999994</v>
      </c>
      <c r="GW7" s="77" t="s">
        <v>123</v>
      </c>
      <c r="GX7" s="80" t="s">
        <v>123</v>
      </c>
      <c r="GY7" s="80" t="s">
        <v>123</v>
      </c>
      <c r="GZ7" s="80" t="s">
        <v>123</v>
      </c>
      <c r="HA7" s="80" t="s">
        <v>123</v>
      </c>
      <c r="HB7" s="80" t="s">
        <v>123</v>
      </c>
      <c r="HC7" s="80">
        <v>47.9</v>
      </c>
      <c r="HD7" s="80">
        <v>51.6</v>
      </c>
      <c r="HE7" s="80">
        <v>49.8</v>
      </c>
      <c r="HF7" s="80">
        <v>50.3</v>
      </c>
      <c r="HG7" s="80">
        <v>47.9</v>
      </c>
      <c r="HH7" s="80" t="s">
        <v>123</v>
      </c>
      <c r="HI7" s="80" t="s">
        <v>123</v>
      </c>
      <c r="HJ7" s="80" t="s">
        <v>123</v>
      </c>
      <c r="HK7" s="80" t="s">
        <v>123</v>
      </c>
      <c r="HL7" s="80" t="s">
        <v>123</v>
      </c>
      <c r="HM7" s="80">
        <v>36.1</v>
      </c>
      <c r="HN7" s="80">
        <v>8.5</v>
      </c>
      <c r="HO7" s="80">
        <v>11.5</v>
      </c>
      <c r="HP7" s="80">
        <v>5.2</v>
      </c>
      <c r="HQ7" s="80">
        <v>13</v>
      </c>
      <c r="HR7" s="80" t="s">
        <v>123</v>
      </c>
      <c r="HS7" s="80" t="s">
        <v>123</v>
      </c>
      <c r="HT7" s="80" t="s">
        <v>123</v>
      </c>
      <c r="HU7" s="80" t="s">
        <v>123</v>
      </c>
      <c r="HV7" s="80" t="s">
        <v>123</v>
      </c>
      <c r="HW7" s="80">
        <v>91.2</v>
      </c>
      <c r="HX7" s="80">
        <v>58.5</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v>7.1</v>
      </c>
      <c r="IS7" s="80">
        <v>40.700000000000003</v>
      </c>
      <c r="IT7" s="80">
        <v>52.3</v>
      </c>
      <c r="IU7" s="80">
        <v>52.8</v>
      </c>
      <c r="IV7" s="77" t="s">
        <v>123</v>
      </c>
      <c r="IW7" s="80" t="s">
        <v>123</v>
      </c>
      <c r="IX7" s="80" t="s">
        <v>123</v>
      </c>
      <c r="IY7" s="80" t="s">
        <v>123</v>
      </c>
      <c r="IZ7" s="80" t="s">
        <v>123</v>
      </c>
      <c r="JA7" s="80" t="s">
        <v>123</v>
      </c>
      <c r="JB7" s="80">
        <v>19.100000000000001</v>
      </c>
      <c r="JC7" s="80">
        <v>19.2</v>
      </c>
      <c r="JD7" s="80">
        <v>19.600000000000001</v>
      </c>
      <c r="JE7" s="80">
        <v>18.5</v>
      </c>
      <c r="JF7" s="80">
        <v>16.100000000000001</v>
      </c>
      <c r="JG7" s="80" t="s">
        <v>123</v>
      </c>
      <c r="JH7" s="80" t="s">
        <v>123</v>
      </c>
      <c r="JI7" s="80" t="s">
        <v>123</v>
      </c>
      <c r="JJ7" s="80" t="s">
        <v>123</v>
      </c>
      <c r="JK7" s="80" t="s">
        <v>123</v>
      </c>
      <c r="JL7" s="80">
        <v>48.1</v>
      </c>
      <c r="JM7" s="80">
        <v>44.6</v>
      </c>
      <c r="JN7" s="80">
        <v>42.6</v>
      </c>
      <c r="JO7" s="80">
        <v>43.7</v>
      </c>
      <c r="JP7" s="80">
        <v>45.4</v>
      </c>
      <c r="JQ7" s="80" t="s">
        <v>123</v>
      </c>
      <c r="JR7" s="80" t="s">
        <v>123</v>
      </c>
      <c r="JS7" s="80" t="s">
        <v>123</v>
      </c>
      <c r="JT7" s="80" t="s">
        <v>123</v>
      </c>
      <c r="JU7" s="80" t="s">
        <v>123</v>
      </c>
      <c r="JV7" s="80">
        <v>437.3</v>
      </c>
      <c r="JW7" s="80">
        <v>282.2</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v>52.7</v>
      </c>
      <c r="KR7" s="80">
        <v>84.2</v>
      </c>
      <c r="KS7" s="80">
        <v>98.4</v>
      </c>
      <c r="KT7" s="80">
        <v>98.4</v>
      </c>
      <c r="KU7" s="77" t="s">
        <v>123</v>
      </c>
      <c r="KV7" s="80" t="s">
        <v>123</v>
      </c>
      <c r="KW7" s="80" t="s">
        <v>123</v>
      </c>
      <c r="KX7" s="80" t="s">
        <v>123</v>
      </c>
      <c r="KY7" s="80" t="s">
        <v>123</v>
      </c>
      <c r="KZ7" s="80" t="s">
        <v>123</v>
      </c>
      <c r="LA7" s="80" t="s">
        <v>123</v>
      </c>
      <c r="LB7" s="80">
        <v>9.6</v>
      </c>
      <c r="LC7" s="80">
        <v>6.4</v>
      </c>
      <c r="LD7" s="80">
        <v>13.7</v>
      </c>
      <c r="LE7" s="80">
        <v>12</v>
      </c>
      <c r="LF7" s="80" t="s">
        <v>123</v>
      </c>
      <c r="LG7" s="80" t="s">
        <v>123</v>
      </c>
      <c r="LH7" s="80" t="s">
        <v>123</v>
      </c>
      <c r="LI7" s="80" t="s">
        <v>123</v>
      </c>
      <c r="LJ7" s="80" t="s">
        <v>123</v>
      </c>
      <c r="LK7" s="80" t="s">
        <v>123</v>
      </c>
      <c r="LL7" s="80">
        <v>0</v>
      </c>
      <c r="LM7" s="80">
        <v>0.2</v>
      </c>
      <c r="LN7" s="80">
        <v>2.9</v>
      </c>
      <c r="LO7" s="80">
        <v>0.6</v>
      </c>
      <c r="LP7" s="80" t="s">
        <v>123</v>
      </c>
      <c r="LQ7" s="80" t="s">
        <v>123</v>
      </c>
      <c r="LR7" s="80" t="s">
        <v>123</v>
      </c>
      <c r="LS7" s="80" t="s">
        <v>123</v>
      </c>
      <c r="LT7" s="80" t="s">
        <v>123</v>
      </c>
      <c r="LU7" s="80" t="s">
        <v>123</v>
      </c>
      <c r="LV7" s="80">
        <v>0</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t="s">
        <v>123</v>
      </c>
      <c r="MN7" s="80" t="s">
        <v>123</v>
      </c>
      <c r="MO7" s="80" t="s">
        <v>123</v>
      </c>
      <c r="MP7" s="80">
        <v>100</v>
      </c>
      <c r="MQ7" s="80">
        <v>100</v>
      </c>
      <c r="MR7" s="80">
        <v>100</v>
      </c>
      <c r="MS7" s="80">
        <v>96.6</v>
      </c>
      <c r="MT7" s="80">
        <v>1</v>
      </c>
      <c r="MU7" s="80">
        <v>1</v>
      </c>
      <c r="MV7" s="80">
        <v>1</v>
      </c>
      <c r="MW7" s="80">
        <v>1</v>
      </c>
      <c r="MX7" s="80" t="s">
        <v>123</v>
      </c>
      <c r="MY7" s="80" t="s">
        <v>123</v>
      </c>
      <c r="MZ7" s="80" t="s">
        <v>123</v>
      </c>
      <c r="NA7" s="80" t="s">
        <v>123</v>
      </c>
      <c r="NB7" s="80" t="s">
        <v>123</v>
      </c>
      <c r="NC7" s="80" t="s">
        <v>123</v>
      </c>
      <c r="ND7" s="80" t="s">
        <v>123</v>
      </c>
      <c r="NE7" s="80" t="s">
        <v>123</v>
      </c>
      <c r="NF7" s="80" t="s">
        <v>123</v>
      </c>
      <c r="NG7" s="80" t="s">
        <v>123</v>
      </c>
      <c r="NH7" s="80" t="s">
        <v>123</v>
      </c>
      <c r="NI7" s="80" t="s">
        <v>123</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（最大出力合計750kW）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（最大出力合計750kW）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99.6</v>
      </c>
      <c r="AY11" s="92">
        <f>AY7</f>
        <v>142</v>
      </c>
      <c r="AZ11" s="92">
        <f>AZ7</f>
        <v>87.1</v>
      </c>
      <c r="BA11" s="92">
        <f>BA7</f>
        <v>10.199999999999999</v>
      </c>
      <c r="BB11" s="92">
        <f>BB7</f>
        <v>142.69999999999999</v>
      </c>
      <c r="BC11" s="81"/>
      <c r="BD11" s="81"/>
      <c r="BE11" s="81"/>
      <c r="BF11" s="81"/>
      <c r="BG11" s="81"/>
      <c r="BH11" s="91" t="s">
        <v>137</v>
      </c>
      <c r="BI11" s="92">
        <f>BI7</f>
        <v>124.8</v>
      </c>
      <c r="BJ11" s="92">
        <f>BJ7</f>
        <v>146.5</v>
      </c>
      <c r="BK11" s="92">
        <f>BK7</f>
        <v>88.7</v>
      </c>
      <c r="BL11" s="92">
        <f>BL7</f>
        <v>60.7</v>
      </c>
      <c r="BM11" s="92">
        <f>BM7</f>
        <v>240.3</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139</v>
      </c>
      <c r="CE11" s="92">
        <f>CE7</f>
        <v>8472.5</v>
      </c>
      <c r="CF11" s="92">
        <f>CF7</f>
        <v>7136.4</v>
      </c>
      <c r="CG11" s="92">
        <f>CG7</f>
        <v>11622.2</v>
      </c>
      <c r="CH11" s="92">
        <f>CH7</f>
        <v>134196.6</v>
      </c>
      <c r="CI11" s="92">
        <f>CI7</f>
        <v>21919.3</v>
      </c>
      <c r="CJ11" s="81"/>
      <c r="CK11" s="81"/>
      <c r="CL11" s="81"/>
      <c r="CM11" s="81"/>
      <c r="CN11" s="91" t="s">
        <v>137</v>
      </c>
      <c r="CO11" s="93">
        <f>CO7</f>
        <v>576</v>
      </c>
      <c r="CP11" s="93">
        <f>CP7</f>
        <v>11777</v>
      </c>
      <c r="CQ11" s="93">
        <f>CQ7</f>
        <v>-3930</v>
      </c>
      <c r="CR11" s="93">
        <f>CR7</f>
        <v>-113427</v>
      </c>
      <c r="CS11" s="93">
        <f>CS7</f>
        <v>54714</v>
      </c>
      <c r="CT11" s="81"/>
      <c r="CU11" s="81"/>
      <c r="CV11" s="81"/>
      <c r="CW11" s="81"/>
      <c r="CX11" s="81"/>
      <c r="CY11" s="91" t="s">
        <v>137</v>
      </c>
      <c r="CZ11" s="92">
        <f>CZ7</f>
        <v>53.2</v>
      </c>
      <c r="DA11" s="92">
        <f>DA7</f>
        <v>63.9</v>
      </c>
      <c r="DB11" s="92">
        <f>DB7</f>
        <v>43.9</v>
      </c>
      <c r="DC11" s="92">
        <f>DC7</f>
        <v>15.8</v>
      </c>
      <c r="DD11" s="92">
        <f>DD7</f>
        <v>45.7</v>
      </c>
      <c r="DE11" s="81"/>
      <c r="DF11" s="81"/>
      <c r="DG11" s="81"/>
      <c r="DH11" s="81"/>
      <c r="DI11" s="91" t="s">
        <v>137</v>
      </c>
      <c r="DJ11" s="92">
        <f>DJ7</f>
        <v>16.7</v>
      </c>
      <c r="DK11" s="92">
        <f>DK7</f>
        <v>24.2</v>
      </c>
      <c r="DL11" s="92">
        <f>DL7</f>
        <v>29.3</v>
      </c>
      <c r="DM11" s="92">
        <f>DM7</f>
        <v>3.1</v>
      </c>
      <c r="DN11" s="92">
        <f>DN7</f>
        <v>0.5</v>
      </c>
      <c r="DO11" s="81"/>
      <c r="DP11" s="81"/>
      <c r="DQ11" s="81"/>
      <c r="DR11" s="81"/>
      <c r="DS11" s="91" t="s">
        <v>137</v>
      </c>
      <c r="DT11" s="92">
        <f>DT7</f>
        <v>0</v>
      </c>
      <c r="DU11" s="92">
        <f>DU7</f>
        <v>0</v>
      </c>
      <c r="DV11" s="92">
        <f>DV7</f>
        <v>0</v>
      </c>
      <c r="DW11" s="92">
        <f>DW7</f>
        <v>0</v>
      </c>
      <c r="DX11" s="92">
        <f>DX7</f>
        <v>0</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0</v>
      </c>
      <c r="EP11" s="92">
        <f>EP7</f>
        <v>0</v>
      </c>
      <c r="EQ11" s="92">
        <f>EQ7</f>
        <v>0</v>
      </c>
      <c r="ER11" s="92">
        <f>ER7</f>
        <v>100</v>
      </c>
      <c r="ES11" s="81"/>
      <c r="ET11" s="81"/>
      <c r="EU11" s="81"/>
      <c r="EV11" s="81"/>
      <c r="EW11" s="81"/>
      <c r="EX11" s="91" t="s">
        <v>140</v>
      </c>
      <c r="EY11" s="92">
        <f>EY7</f>
        <v>53.2</v>
      </c>
      <c r="EZ11" s="92">
        <f>EZ7</f>
        <v>63.9</v>
      </c>
      <c r="FA11" s="92">
        <f>FA7</f>
        <v>43.9</v>
      </c>
      <c r="FB11" s="92">
        <f>FB7</f>
        <v>15.8</v>
      </c>
      <c r="FC11" s="92">
        <f>FC7</f>
        <v>45.7</v>
      </c>
      <c r="FD11" s="81"/>
      <c r="FE11" s="81"/>
      <c r="FF11" s="81"/>
      <c r="FG11" s="81"/>
      <c r="FH11" s="91" t="s">
        <v>141</v>
      </c>
      <c r="FI11" s="92">
        <f>FI7</f>
        <v>16.7</v>
      </c>
      <c r="FJ11" s="92">
        <f>FJ7</f>
        <v>24.2</v>
      </c>
      <c r="FK11" s="92">
        <f>FK7</f>
        <v>29.3</v>
      </c>
      <c r="FL11" s="92">
        <f>FL7</f>
        <v>3.1</v>
      </c>
      <c r="FM11" s="92">
        <f>FM7</f>
        <v>0.5</v>
      </c>
      <c r="FN11" s="81"/>
      <c r="FO11" s="81"/>
      <c r="FP11" s="81"/>
      <c r="FQ11" s="81"/>
      <c r="FR11" s="91" t="s">
        <v>137</v>
      </c>
      <c r="FS11" s="92">
        <f>FS7</f>
        <v>0</v>
      </c>
      <c r="FT11" s="92">
        <f>FT7</f>
        <v>0</v>
      </c>
      <c r="FU11" s="92">
        <f>FU7</f>
        <v>0</v>
      </c>
      <c r="FV11" s="92">
        <f>FV7</f>
        <v>0</v>
      </c>
      <c r="FW11" s="92">
        <f>FW7</f>
        <v>0</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f>GN7</f>
        <v>0</v>
      </c>
      <c r="GO11" s="92">
        <f>GO7</f>
        <v>0</v>
      </c>
      <c r="GP11" s="92">
        <f>GP7</f>
        <v>0</v>
      </c>
      <c r="GQ11" s="92">
        <f>GQ7</f>
        <v>100</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142</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141</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143</v>
      </c>
      <c r="AX12" s="92">
        <f>BC7</f>
        <v>138.19999999999999</v>
      </c>
      <c r="AY12" s="92">
        <f>BD7</f>
        <v>180.2</v>
      </c>
      <c r="AZ12" s="92">
        <f>BE7</f>
        <v>164.5</v>
      </c>
      <c r="BA12" s="92">
        <f>BF7</f>
        <v>124.7</v>
      </c>
      <c r="BB12" s="92">
        <f>BG7</f>
        <v>118.8</v>
      </c>
      <c r="BC12" s="81"/>
      <c r="BD12" s="81"/>
      <c r="BE12" s="81"/>
      <c r="BF12" s="81"/>
      <c r="BG12" s="81"/>
      <c r="BH12" s="91" t="s">
        <v>143</v>
      </c>
      <c r="BI12" s="92">
        <f>BN7</f>
        <v>245.2</v>
      </c>
      <c r="BJ12" s="92">
        <f>BO7</f>
        <v>296.2</v>
      </c>
      <c r="BK12" s="92">
        <f>BP7</f>
        <v>366.9</v>
      </c>
      <c r="BL12" s="92">
        <f>BQ7</f>
        <v>324.60000000000002</v>
      </c>
      <c r="BM12" s="92">
        <f>BR7</f>
        <v>255.4</v>
      </c>
      <c r="BN12" s="81"/>
      <c r="BO12" s="81"/>
      <c r="BP12" s="81"/>
      <c r="BQ12" s="81"/>
      <c r="BR12" s="81"/>
      <c r="BS12" s="91" t="s">
        <v>143</v>
      </c>
      <c r="BT12" s="92" t="str">
        <f>BY7</f>
        <v>-</v>
      </c>
      <c r="BU12" s="92" t="str">
        <f>BZ7</f>
        <v>-</v>
      </c>
      <c r="BV12" s="92" t="str">
        <f>CA7</f>
        <v>-</v>
      </c>
      <c r="BW12" s="92" t="str">
        <f>CB7</f>
        <v>-</v>
      </c>
      <c r="BX12" s="92" t="str">
        <f>CC7</f>
        <v>-</v>
      </c>
      <c r="BY12" s="81"/>
      <c r="BZ12" s="81"/>
      <c r="CA12" s="81"/>
      <c r="CB12" s="81"/>
      <c r="CC12" s="81"/>
      <c r="CD12" s="91" t="s">
        <v>143</v>
      </c>
      <c r="CE12" s="92">
        <f>CJ7</f>
        <v>7500.6</v>
      </c>
      <c r="CF12" s="92">
        <f>CK7</f>
        <v>7095.7</v>
      </c>
      <c r="CG12" s="92">
        <f>CL7</f>
        <v>11717.4</v>
      </c>
      <c r="CH12" s="92">
        <f>CM7</f>
        <v>17642.5</v>
      </c>
      <c r="CI12" s="92">
        <f>CN7</f>
        <v>18815.8</v>
      </c>
      <c r="CJ12" s="81"/>
      <c r="CK12" s="81"/>
      <c r="CL12" s="81"/>
      <c r="CM12" s="81"/>
      <c r="CN12" s="91" t="s">
        <v>143</v>
      </c>
      <c r="CO12" s="93">
        <f>CT7</f>
        <v>95057</v>
      </c>
      <c r="CP12" s="93">
        <f>CU7</f>
        <v>120361</v>
      </c>
      <c r="CQ12" s="93">
        <f>CV7</f>
        <v>108538</v>
      </c>
      <c r="CR12" s="93">
        <f>CW7</f>
        <v>58539</v>
      </c>
      <c r="CS12" s="93">
        <f>CX7</f>
        <v>37685</v>
      </c>
      <c r="CT12" s="81"/>
      <c r="CU12" s="81"/>
      <c r="CV12" s="81"/>
      <c r="CW12" s="81"/>
      <c r="CX12" s="81"/>
      <c r="CY12" s="91" t="s">
        <v>143</v>
      </c>
      <c r="CZ12" s="92">
        <f>DE7</f>
        <v>40.200000000000003</v>
      </c>
      <c r="DA12" s="92">
        <f>DF7</f>
        <v>42.7</v>
      </c>
      <c r="DB12" s="92">
        <f>DG7</f>
        <v>38.5</v>
      </c>
      <c r="DC12" s="92">
        <f>DH7</f>
        <v>37.700000000000003</v>
      </c>
      <c r="DD12" s="92">
        <f>DI7</f>
        <v>33.9</v>
      </c>
      <c r="DE12" s="81"/>
      <c r="DF12" s="81"/>
      <c r="DG12" s="81"/>
      <c r="DH12" s="81"/>
      <c r="DI12" s="91" t="s">
        <v>144</v>
      </c>
      <c r="DJ12" s="92">
        <f>DO7</f>
        <v>41.4</v>
      </c>
      <c r="DK12" s="92">
        <f>DP7</f>
        <v>23.7</v>
      </c>
      <c r="DL12" s="92">
        <f>DQ7</f>
        <v>21.6</v>
      </c>
      <c r="DM12" s="92">
        <f>DR7</f>
        <v>13.7</v>
      </c>
      <c r="DN12" s="92">
        <f>DS7</f>
        <v>16.3</v>
      </c>
      <c r="DO12" s="81"/>
      <c r="DP12" s="81"/>
      <c r="DQ12" s="81"/>
      <c r="DR12" s="81"/>
      <c r="DS12" s="91" t="s">
        <v>143</v>
      </c>
      <c r="DT12" s="92">
        <f>DY7</f>
        <v>184.7</v>
      </c>
      <c r="DU12" s="92">
        <f>DZ7</f>
        <v>126.1</v>
      </c>
      <c r="DV12" s="92">
        <f>EA7</f>
        <v>102.5</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143</v>
      </c>
      <c r="EN12" s="92" t="str">
        <f>ES7</f>
        <v>-</v>
      </c>
      <c r="EO12" s="92">
        <f>ET7</f>
        <v>22.1</v>
      </c>
      <c r="EP12" s="92">
        <f>EU7</f>
        <v>55.5</v>
      </c>
      <c r="EQ12" s="92">
        <f>EV7</f>
        <v>70.2</v>
      </c>
      <c r="ER12" s="92">
        <f>EW7</f>
        <v>72.7</v>
      </c>
      <c r="ES12" s="81"/>
      <c r="ET12" s="81"/>
      <c r="EU12" s="81"/>
      <c r="EV12" s="81"/>
      <c r="EW12" s="81"/>
      <c r="EX12" s="91" t="s">
        <v>145</v>
      </c>
      <c r="EY12" s="92">
        <f>IF($EY$8,FD7,"-")</f>
        <v>55.8</v>
      </c>
      <c r="EZ12" s="92">
        <f>IF($EY$8,FE7,"-")</f>
        <v>67.5</v>
      </c>
      <c r="FA12" s="92">
        <f>IF($EY$8,FF7,"-")</f>
        <v>64</v>
      </c>
      <c r="FB12" s="92">
        <f>IF($EY$8,FG7,"-")</f>
        <v>56.1</v>
      </c>
      <c r="FC12" s="92">
        <f>IF($EY$8,FH7,"-")</f>
        <v>61.8</v>
      </c>
      <c r="FD12" s="81"/>
      <c r="FE12" s="81"/>
      <c r="FF12" s="81"/>
      <c r="FG12" s="81"/>
      <c r="FH12" s="91" t="s">
        <v>145</v>
      </c>
      <c r="FI12" s="92">
        <f>IF($FI$8,FN7,"-")</f>
        <v>61.2</v>
      </c>
      <c r="FJ12" s="92">
        <f>IF($FI$8,FO7,"-")</f>
        <v>29.2</v>
      </c>
      <c r="FK12" s="92">
        <f>IF($FI$8,FP7,"-")</f>
        <v>22.1</v>
      </c>
      <c r="FL12" s="92">
        <f>IF($FI$8,FQ7,"-")</f>
        <v>16.7</v>
      </c>
      <c r="FM12" s="92">
        <f>IF($FI$8,FR7,"-")</f>
        <v>8.6999999999999993</v>
      </c>
      <c r="FN12" s="81"/>
      <c r="FO12" s="81"/>
      <c r="FP12" s="81"/>
      <c r="FQ12" s="81"/>
      <c r="FR12" s="91" t="s">
        <v>145</v>
      </c>
      <c r="FS12" s="92">
        <f>IF($FS$8,FX7,"-")</f>
        <v>420.9</v>
      </c>
      <c r="FT12" s="92">
        <f>IF($FS$8,FY7,"-")</f>
        <v>362.4</v>
      </c>
      <c r="FU12" s="92">
        <f>IF($FS$8,FZ7,"-")</f>
        <v>279.2</v>
      </c>
      <c r="FV12" s="92">
        <f>IF($FS$8,GA7,"-")</f>
        <v>333.7</v>
      </c>
      <c r="FW12" s="92">
        <f>IF($FS$8,GB7,"-")</f>
        <v>334.6</v>
      </c>
      <c r="FX12" s="81"/>
      <c r="FY12" s="81"/>
      <c r="FZ12" s="81"/>
      <c r="GA12" s="81"/>
      <c r="GB12" s="91" t="s">
        <v>145</v>
      </c>
      <c r="GC12" s="92" t="str">
        <f>IF($GC$8,GH7,"-")</f>
        <v>-</v>
      </c>
      <c r="GD12" s="92" t="str">
        <f>IF($GC$8,GI7,"-")</f>
        <v>-</v>
      </c>
      <c r="GE12" s="92" t="str">
        <f>IF($GC$8,GJ7,"-")</f>
        <v>-</v>
      </c>
      <c r="GF12" s="92" t="str">
        <f>IF($GC$8,GK7,"-")</f>
        <v>-</v>
      </c>
      <c r="GG12" s="92" t="str">
        <f>IF($GC$8,GL7,"-")</f>
        <v>-</v>
      </c>
      <c r="GH12" s="81"/>
      <c r="GI12" s="81"/>
      <c r="GJ12" s="81"/>
      <c r="GK12" s="81"/>
      <c r="GL12" s="91" t="s">
        <v>145</v>
      </c>
      <c r="GM12" s="92" t="str">
        <f>IF($GM$8,GR7,"-")</f>
        <v>-</v>
      </c>
      <c r="GN12" s="92">
        <f>IF($GM$8,GS7,"-")</f>
        <v>37.700000000000003</v>
      </c>
      <c r="GO12" s="92">
        <f>IF($GM$8,GT7,"-")</f>
        <v>56.2</v>
      </c>
      <c r="GP12" s="92">
        <f>IF($GM$8,GU7,"-")</f>
        <v>58.4</v>
      </c>
      <c r="GQ12" s="92">
        <f>IF($GM$8,GV7,"-")</f>
        <v>80.599999999999994</v>
      </c>
      <c r="GR12" s="81"/>
      <c r="GS12" s="81"/>
      <c r="GT12" s="81"/>
      <c r="GU12" s="81"/>
      <c r="GV12" s="81"/>
      <c r="GW12" s="91" t="s">
        <v>145</v>
      </c>
      <c r="GX12" s="92" t="str">
        <f>IF($GX$8,HC7,"-")</f>
        <v>-</v>
      </c>
      <c r="GY12" s="92" t="str">
        <f>IF($GX$8,HD7,"-")</f>
        <v>-</v>
      </c>
      <c r="GZ12" s="92" t="str">
        <f>IF($GX$8,HE7,"-")</f>
        <v>-</v>
      </c>
      <c r="HA12" s="92" t="str">
        <f>IF($GX$8,HF7,"-")</f>
        <v>-</v>
      </c>
      <c r="HB12" s="92" t="str">
        <f>IF($GX$8,HG7,"-")</f>
        <v>-</v>
      </c>
      <c r="HC12" s="81"/>
      <c r="HD12" s="81"/>
      <c r="HE12" s="81"/>
      <c r="HF12" s="81"/>
      <c r="HG12" s="91" t="s">
        <v>145</v>
      </c>
      <c r="HH12" s="92" t="str">
        <f>IF($HH$8,HM7,"-")</f>
        <v>-</v>
      </c>
      <c r="HI12" s="92" t="str">
        <f>IF($HH$8,HN7,"-")</f>
        <v>-</v>
      </c>
      <c r="HJ12" s="92" t="str">
        <f>IF($HH$8,HO7,"-")</f>
        <v>-</v>
      </c>
      <c r="HK12" s="92" t="str">
        <f>IF($HH$8,HP7,"-")</f>
        <v>-</v>
      </c>
      <c r="HL12" s="92" t="str">
        <f>IF($HH$8,HQ7,"-")</f>
        <v>-</v>
      </c>
      <c r="HM12" s="81"/>
      <c r="HN12" s="81"/>
      <c r="HO12" s="81"/>
      <c r="HP12" s="81"/>
      <c r="HQ12" s="91" t="s">
        <v>145</v>
      </c>
      <c r="HR12" s="92" t="str">
        <f>IF($HR$8,HW7,"-")</f>
        <v>-</v>
      </c>
      <c r="HS12" s="92" t="str">
        <f>IF($HR$8,HX7,"-")</f>
        <v>-</v>
      </c>
      <c r="HT12" s="92" t="str">
        <f>IF($HR$8,HY7,"-")</f>
        <v>-</v>
      </c>
      <c r="HU12" s="92" t="str">
        <f>IF($HR$8,HZ7,"-")</f>
        <v>-</v>
      </c>
      <c r="HV12" s="92" t="str">
        <f>IF($HR$8,IA7,"-")</f>
        <v>-</v>
      </c>
      <c r="HW12" s="81"/>
      <c r="HX12" s="81"/>
      <c r="HY12" s="81"/>
      <c r="HZ12" s="81"/>
      <c r="IA12" s="91" t="s">
        <v>145</v>
      </c>
      <c r="IB12" s="92" t="str">
        <f>IF($IB$8,IG7,"-")</f>
        <v>-</v>
      </c>
      <c r="IC12" s="92" t="str">
        <f>IF($IB$8,IH7,"-")</f>
        <v>-</v>
      </c>
      <c r="ID12" s="92" t="str">
        <f>IF($IB$8,II7,"-")</f>
        <v>-</v>
      </c>
      <c r="IE12" s="92" t="str">
        <f>IF($IB$8,IJ7,"-")</f>
        <v>-</v>
      </c>
      <c r="IF12" s="92" t="str">
        <f>IF($IB$8,IK7,"-")</f>
        <v>-</v>
      </c>
      <c r="IG12" s="81"/>
      <c r="IH12" s="81"/>
      <c r="II12" s="81"/>
      <c r="IJ12" s="81"/>
      <c r="IK12" s="91" t="s">
        <v>145</v>
      </c>
      <c r="IL12" s="92" t="str">
        <f>IF($IL$8,IQ7,"-")</f>
        <v>-</v>
      </c>
      <c r="IM12" s="92" t="str">
        <f>IF($IL$8,IR7,"-")</f>
        <v>-</v>
      </c>
      <c r="IN12" s="92" t="str">
        <f>IF($IL$8,IS7,"-")</f>
        <v>-</v>
      </c>
      <c r="IO12" s="92" t="str">
        <f>IF($IL$8,IT7,"-")</f>
        <v>-</v>
      </c>
      <c r="IP12" s="92" t="str">
        <f>IF($IL$8,IU7,"-")</f>
        <v>-</v>
      </c>
      <c r="IQ12" s="81"/>
      <c r="IR12" s="81"/>
      <c r="IS12" s="81"/>
      <c r="IT12" s="81"/>
      <c r="IU12" s="81"/>
      <c r="IV12" s="91" t="s">
        <v>145</v>
      </c>
      <c r="IW12" s="92" t="str">
        <f>IF($IW$8,JB7,"-")</f>
        <v>-</v>
      </c>
      <c r="IX12" s="92" t="str">
        <f>IF($IW$8,JC7,"-")</f>
        <v>-</v>
      </c>
      <c r="IY12" s="92" t="str">
        <f>IF($IW$8,JD7,"-")</f>
        <v>-</v>
      </c>
      <c r="IZ12" s="92" t="str">
        <f>IF($IW$8,JE7,"-")</f>
        <v>-</v>
      </c>
      <c r="JA12" s="92" t="str">
        <f>IF($IW$8,JF7,"-")</f>
        <v>-</v>
      </c>
      <c r="JB12" s="81"/>
      <c r="JC12" s="81"/>
      <c r="JD12" s="81"/>
      <c r="JE12" s="81"/>
      <c r="JF12" s="91" t="s">
        <v>145</v>
      </c>
      <c r="JG12" s="92" t="str">
        <f>IF($JG$8,JL7,"-")</f>
        <v>-</v>
      </c>
      <c r="JH12" s="92" t="str">
        <f>IF($JG$8,JM7,"-")</f>
        <v>-</v>
      </c>
      <c r="JI12" s="92" t="str">
        <f>IF($JG$8,JN7,"-")</f>
        <v>-</v>
      </c>
      <c r="JJ12" s="92" t="str">
        <f>IF($JG$8,JO7,"-")</f>
        <v>-</v>
      </c>
      <c r="JK12" s="92" t="str">
        <f>IF($JG$8,JP7,"-")</f>
        <v>-</v>
      </c>
      <c r="JL12" s="81"/>
      <c r="JM12" s="81"/>
      <c r="JN12" s="81"/>
      <c r="JO12" s="81"/>
      <c r="JP12" s="91" t="s">
        <v>145</v>
      </c>
      <c r="JQ12" s="92" t="str">
        <f>IF($JQ$8,JV7,"-")</f>
        <v>-</v>
      </c>
      <c r="JR12" s="92" t="str">
        <f>IF($JQ$8,JW7,"-")</f>
        <v>-</v>
      </c>
      <c r="JS12" s="92" t="str">
        <f>IF($JQ$8,JX7,"-")</f>
        <v>-</v>
      </c>
      <c r="JT12" s="92" t="str">
        <f>IF($JQ$8,JY7,"-")</f>
        <v>-</v>
      </c>
      <c r="JU12" s="92" t="str">
        <f>IF($JQ$8,JZ7,"-")</f>
        <v>-</v>
      </c>
      <c r="JV12" s="81"/>
      <c r="JW12" s="81"/>
      <c r="JX12" s="81"/>
      <c r="JY12" s="81"/>
      <c r="JZ12" s="91" t="s">
        <v>145</v>
      </c>
      <c r="KA12" s="92" t="str">
        <f>IF($KA$8,KF7,"-")</f>
        <v>-</v>
      </c>
      <c r="KB12" s="92" t="str">
        <f>IF($KA$8,KG7,"-")</f>
        <v>-</v>
      </c>
      <c r="KC12" s="92" t="str">
        <f>IF($KA$8,KH7,"-")</f>
        <v>-</v>
      </c>
      <c r="KD12" s="92" t="str">
        <f>IF($KA$8,KI7,"-")</f>
        <v>-</v>
      </c>
      <c r="KE12" s="92" t="str">
        <f>IF($KA$8,KJ7,"-")</f>
        <v>-</v>
      </c>
      <c r="KF12" s="81"/>
      <c r="KG12" s="81"/>
      <c r="KH12" s="81"/>
      <c r="KI12" s="81"/>
      <c r="KJ12" s="91" t="s">
        <v>145</v>
      </c>
      <c r="KK12" s="92" t="str">
        <f>IF($KK$8,KP7,"-")</f>
        <v>-</v>
      </c>
      <c r="KL12" s="92" t="str">
        <f>IF($KK$8,KQ7,"-")</f>
        <v>-</v>
      </c>
      <c r="KM12" s="92" t="str">
        <f>IF($KK$8,KR7,"-")</f>
        <v>-</v>
      </c>
      <c r="KN12" s="92" t="str">
        <f>IF($KK$8,KS7,"-")</f>
        <v>-</v>
      </c>
      <c r="KO12" s="92" t="str">
        <f>IF($KK$8,KT7,"-")</f>
        <v>-</v>
      </c>
      <c r="KP12" s="81"/>
      <c r="KQ12" s="81"/>
      <c r="KR12" s="81"/>
      <c r="KS12" s="81"/>
      <c r="KT12" s="81"/>
      <c r="KU12" s="91" t="s">
        <v>145</v>
      </c>
      <c r="KV12" s="92" t="str">
        <f>IF($KV$8,LA7,"-")</f>
        <v>-</v>
      </c>
      <c r="KW12" s="92" t="str">
        <f>IF($KV$8,LB7,"-")</f>
        <v>-</v>
      </c>
      <c r="KX12" s="92" t="str">
        <f>IF($KV$8,LC7,"-")</f>
        <v>-</v>
      </c>
      <c r="KY12" s="92" t="str">
        <f>IF($KV$8,LD7,"-")</f>
        <v>-</v>
      </c>
      <c r="KZ12" s="92" t="str">
        <f>IF($KV$8,LE7,"-")</f>
        <v>-</v>
      </c>
      <c r="LA12" s="81"/>
      <c r="LB12" s="81"/>
      <c r="LC12" s="81"/>
      <c r="LD12" s="81"/>
      <c r="LE12" s="91" t="s">
        <v>145</v>
      </c>
      <c r="LF12" s="92" t="str">
        <f>IF($LF$8,LK7,"-")</f>
        <v>-</v>
      </c>
      <c r="LG12" s="92" t="str">
        <f>IF($LF$8,LL7,"-")</f>
        <v>-</v>
      </c>
      <c r="LH12" s="92" t="str">
        <f>IF($LF$8,LM7,"-")</f>
        <v>-</v>
      </c>
      <c r="LI12" s="92" t="str">
        <f>IF($LF$8,LN7,"-")</f>
        <v>-</v>
      </c>
      <c r="LJ12" s="92" t="str">
        <f>IF($LF$8,LO7,"-")</f>
        <v>-</v>
      </c>
      <c r="LK12" s="81"/>
      <c r="LL12" s="81"/>
      <c r="LM12" s="81"/>
      <c r="LN12" s="81"/>
      <c r="LO12" s="91" t="s">
        <v>145</v>
      </c>
      <c r="LP12" s="92" t="str">
        <f>IF($LP$8,LU7,"-")</f>
        <v>-</v>
      </c>
      <c r="LQ12" s="92" t="str">
        <f>IF($LP$8,LV7,"-")</f>
        <v>-</v>
      </c>
      <c r="LR12" s="92" t="str">
        <f>IF($LP$8,LW7,"-")</f>
        <v>-</v>
      </c>
      <c r="LS12" s="92" t="str">
        <f>IF($LP$8,LX7,"-")</f>
        <v>-</v>
      </c>
      <c r="LT12" s="92" t="str">
        <f>IF($LP$8,LY7,"-")</f>
        <v>-</v>
      </c>
      <c r="LU12" s="81"/>
      <c r="LV12" s="81"/>
      <c r="LW12" s="81"/>
      <c r="LX12" s="81"/>
      <c r="LY12" s="91" t="s">
        <v>145</v>
      </c>
      <c r="LZ12" s="92" t="str">
        <f>IF($LZ$8,ME7,"-")</f>
        <v>-</v>
      </c>
      <c r="MA12" s="92" t="str">
        <f>IF($LZ$8,MF7,"-")</f>
        <v>-</v>
      </c>
      <c r="MB12" s="92" t="str">
        <f>IF($LZ$8,MG7,"-")</f>
        <v>-</v>
      </c>
      <c r="MC12" s="92" t="str">
        <f>IF($LZ$8,MH7,"-")</f>
        <v>-</v>
      </c>
      <c r="MD12" s="92" t="str">
        <f>IF($LZ$8,MI7,"-")</f>
        <v>-</v>
      </c>
      <c r="ME12" s="81"/>
      <c r="MF12" s="81"/>
      <c r="MG12" s="81"/>
      <c r="MH12" s="81"/>
      <c r="MI12" s="91" t="s">
        <v>145</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146</v>
      </c>
      <c r="AX13" s="92">
        <f>$BH$7</f>
        <v>100</v>
      </c>
      <c r="AY13" s="92">
        <f>$BH$7</f>
        <v>100</v>
      </c>
      <c r="AZ13" s="92">
        <f>$BH$7</f>
        <v>100</v>
      </c>
      <c r="BA13" s="92">
        <f>$BH$7</f>
        <v>100</v>
      </c>
      <c r="BB13" s="92">
        <f>$BH$7</f>
        <v>100</v>
      </c>
      <c r="BC13" s="81"/>
      <c r="BD13" s="81"/>
      <c r="BE13" s="81"/>
      <c r="BF13" s="81"/>
      <c r="BG13" s="81"/>
      <c r="BH13" s="91" t="s">
        <v>146</v>
      </c>
      <c r="BI13" s="92">
        <f>$BS$7</f>
        <v>100</v>
      </c>
      <c r="BJ13" s="92">
        <f>$BS$7</f>
        <v>100</v>
      </c>
      <c r="BK13" s="92">
        <f>$BS$7</f>
        <v>100</v>
      </c>
      <c r="BL13" s="92">
        <f>$BS$7</f>
        <v>100</v>
      </c>
      <c r="BM13" s="92">
        <f>$BS$7</f>
        <v>100</v>
      </c>
      <c r="BN13" s="81"/>
      <c r="BO13" s="81"/>
      <c r="BP13" s="81"/>
      <c r="BQ13" s="81"/>
      <c r="BR13" s="81"/>
      <c r="BS13" s="91" t="s">
        <v>146</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147</v>
      </c>
      <c r="C14" s="96"/>
      <c r="D14" s="97"/>
      <c r="E14" s="96"/>
      <c r="F14" s="202" t="s">
        <v>148</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2" t="s">
        <v>149</v>
      </c>
      <c r="C15" s="192"/>
      <c r="D15" s="97"/>
      <c r="E15" s="94">
        <v>1</v>
      </c>
      <c r="F15" s="192" t="s">
        <v>150</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151</v>
      </c>
      <c r="AX15" s="99"/>
      <c r="AY15" s="99"/>
      <c r="AZ15" s="99"/>
      <c r="BA15" s="99"/>
      <c r="BB15" s="99"/>
      <c r="BC15" s="97"/>
      <c r="BD15" s="97"/>
      <c r="BE15" s="97"/>
      <c r="BF15" s="97"/>
      <c r="BG15" s="97"/>
      <c r="BH15" s="98" t="s">
        <v>151</v>
      </c>
      <c r="BI15" s="99"/>
      <c r="BJ15" s="99"/>
      <c r="BK15" s="99"/>
      <c r="BL15" s="99"/>
      <c r="BM15" s="99"/>
      <c r="BN15" s="97"/>
      <c r="BO15" s="97"/>
      <c r="BP15" s="97"/>
      <c r="BQ15" s="97"/>
      <c r="BR15" s="97"/>
      <c r="BS15" s="98" t="s">
        <v>151</v>
      </c>
      <c r="BT15" s="99"/>
      <c r="BU15" s="99"/>
      <c r="BV15" s="99"/>
      <c r="BW15" s="99"/>
      <c r="BX15" s="99"/>
      <c r="BY15" s="97"/>
      <c r="BZ15" s="97"/>
      <c r="CA15" s="97"/>
      <c r="CB15" s="97"/>
      <c r="CC15" s="97"/>
      <c r="CD15" s="98" t="s">
        <v>151</v>
      </c>
      <c r="CE15" s="99"/>
      <c r="CF15" s="99"/>
      <c r="CG15" s="99"/>
      <c r="CH15" s="99"/>
      <c r="CI15" s="99"/>
      <c r="CJ15" s="97"/>
      <c r="CK15" s="97"/>
      <c r="CL15" s="97"/>
      <c r="CM15" s="97"/>
      <c r="CN15" s="98" t="s">
        <v>151</v>
      </c>
      <c r="CO15" s="99"/>
      <c r="CP15" s="99"/>
      <c r="CQ15" s="99"/>
      <c r="CR15" s="99"/>
      <c r="CS15" s="99"/>
      <c r="CT15" s="97"/>
      <c r="CU15" s="97"/>
      <c r="CV15" s="97"/>
      <c r="CW15" s="97"/>
      <c r="CX15" s="97"/>
      <c r="CY15" s="98" t="s">
        <v>151</v>
      </c>
      <c r="CZ15" s="99"/>
      <c r="DA15" s="99"/>
      <c r="DB15" s="99"/>
      <c r="DC15" s="99"/>
      <c r="DD15" s="99"/>
      <c r="DE15" s="97"/>
      <c r="DF15" s="97"/>
      <c r="DG15" s="97"/>
      <c r="DH15" s="97"/>
      <c r="DI15" s="98" t="s">
        <v>151</v>
      </c>
      <c r="DJ15" s="99"/>
      <c r="DK15" s="99"/>
      <c r="DL15" s="99"/>
      <c r="DM15" s="99"/>
      <c r="DN15" s="99"/>
      <c r="DO15" s="97"/>
      <c r="DP15" s="97"/>
      <c r="DQ15" s="97"/>
      <c r="DR15" s="97"/>
      <c r="DS15" s="98" t="s">
        <v>151</v>
      </c>
      <c r="DT15" s="99"/>
      <c r="DU15" s="99"/>
      <c r="DV15" s="99"/>
      <c r="DW15" s="99"/>
      <c r="DX15" s="99"/>
      <c r="DY15" s="97"/>
      <c r="DZ15" s="97"/>
      <c r="EA15" s="97"/>
      <c r="EB15" s="97"/>
      <c r="EC15" s="98" t="s">
        <v>151</v>
      </c>
      <c r="ED15" s="99"/>
      <c r="EE15" s="99"/>
      <c r="EF15" s="99"/>
      <c r="EG15" s="99"/>
      <c r="EH15" s="99"/>
      <c r="EI15" s="97"/>
      <c r="EJ15" s="97"/>
      <c r="EK15" s="97"/>
      <c r="EL15" s="97"/>
      <c r="EM15" s="98" t="s">
        <v>151</v>
      </c>
      <c r="EN15" s="99"/>
      <c r="EO15" s="99"/>
      <c r="EP15" s="99"/>
      <c r="EQ15" s="99"/>
      <c r="ER15" s="99"/>
      <c r="ES15" s="97"/>
      <c r="ET15" s="97"/>
      <c r="EU15" s="97"/>
      <c r="EV15" s="97"/>
      <c r="EW15" s="97"/>
      <c r="EX15" s="98" t="s">
        <v>151</v>
      </c>
      <c r="EY15" s="99"/>
      <c r="EZ15" s="99"/>
      <c r="FA15" s="99"/>
      <c r="FB15" s="99"/>
      <c r="FC15" s="99"/>
      <c r="FD15" s="97"/>
      <c r="FE15" s="97"/>
      <c r="FF15" s="97"/>
      <c r="FG15" s="97"/>
      <c r="FH15" s="98" t="s">
        <v>151</v>
      </c>
      <c r="FI15" s="99"/>
      <c r="FJ15" s="99"/>
      <c r="FK15" s="99"/>
      <c r="FL15" s="99"/>
      <c r="FM15" s="99"/>
      <c r="FN15" s="97"/>
      <c r="FO15" s="97"/>
      <c r="FP15" s="97"/>
      <c r="FQ15" s="97"/>
      <c r="FR15" s="98" t="s">
        <v>151</v>
      </c>
      <c r="FS15" s="99"/>
      <c r="FT15" s="99"/>
      <c r="FU15" s="99"/>
      <c r="FV15" s="99"/>
      <c r="FW15" s="99"/>
      <c r="FX15" s="97"/>
      <c r="FY15" s="97"/>
      <c r="FZ15" s="97"/>
      <c r="GA15" s="97"/>
      <c r="GB15" s="98" t="s">
        <v>151</v>
      </c>
      <c r="GC15" s="99"/>
      <c r="GD15" s="99"/>
      <c r="GE15" s="99"/>
      <c r="GF15" s="99"/>
      <c r="GG15" s="99"/>
      <c r="GH15" s="97"/>
      <c r="GI15" s="97"/>
      <c r="GJ15" s="97"/>
      <c r="GK15" s="97"/>
      <c r="GL15" s="98" t="s">
        <v>151</v>
      </c>
      <c r="GM15" s="99"/>
      <c r="GN15" s="99"/>
      <c r="GO15" s="99"/>
      <c r="GP15" s="99"/>
      <c r="GQ15" s="99"/>
      <c r="GR15" s="97"/>
      <c r="GS15" s="97"/>
      <c r="GT15" s="97"/>
      <c r="GU15" s="97"/>
      <c r="GV15" s="97"/>
      <c r="GW15" s="98" t="s">
        <v>151</v>
      </c>
      <c r="GX15" s="99"/>
      <c r="GY15" s="99"/>
      <c r="GZ15" s="99"/>
      <c r="HA15" s="99"/>
      <c r="HB15" s="99"/>
      <c r="HC15" s="97"/>
      <c r="HD15" s="97"/>
      <c r="HE15" s="97"/>
      <c r="HF15" s="97"/>
      <c r="HG15" s="98" t="s">
        <v>151</v>
      </c>
      <c r="HH15" s="99"/>
      <c r="HI15" s="99"/>
      <c r="HJ15" s="99"/>
      <c r="HK15" s="99"/>
      <c r="HL15" s="99"/>
      <c r="HM15" s="97"/>
      <c r="HN15" s="97"/>
      <c r="HO15" s="97"/>
      <c r="HP15" s="97"/>
      <c r="HQ15" s="98" t="s">
        <v>151</v>
      </c>
      <c r="HR15" s="99"/>
      <c r="HS15" s="99"/>
      <c r="HT15" s="99"/>
      <c r="HU15" s="99"/>
      <c r="HV15" s="99"/>
      <c r="HW15" s="97"/>
      <c r="HX15" s="97"/>
      <c r="HY15" s="97"/>
      <c r="HZ15" s="97"/>
      <c r="IA15" s="98" t="s">
        <v>151</v>
      </c>
      <c r="IB15" s="99"/>
      <c r="IC15" s="99"/>
      <c r="ID15" s="99"/>
      <c r="IE15" s="99"/>
      <c r="IF15" s="99"/>
      <c r="IG15" s="97"/>
      <c r="IH15" s="97"/>
      <c r="II15" s="97"/>
      <c r="IJ15" s="97"/>
      <c r="IK15" s="98" t="s">
        <v>151</v>
      </c>
      <c r="IL15" s="99"/>
      <c r="IM15" s="99"/>
      <c r="IN15" s="99"/>
      <c r="IO15" s="99"/>
      <c r="IP15" s="99"/>
      <c r="IQ15" s="97"/>
      <c r="IR15" s="97"/>
      <c r="IS15" s="97"/>
      <c r="IT15" s="97"/>
      <c r="IU15" s="97"/>
      <c r="IV15" s="98" t="s">
        <v>151</v>
      </c>
      <c r="IW15" s="99"/>
      <c r="IX15" s="99"/>
      <c r="IY15" s="99"/>
      <c r="IZ15" s="99"/>
      <c r="JA15" s="99"/>
      <c r="JB15" s="97"/>
      <c r="JC15" s="97"/>
      <c r="JD15" s="97"/>
      <c r="JE15" s="97"/>
      <c r="JF15" s="98" t="s">
        <v>151</v>
      </c>
      <c r="JG15" s="99"/>
      <c r="JH15" s="99"/>
      <c r="JI15" s="99"/>
      <c r="JJ15" s="99"/>
      <c r="JK15" s="99"/>
      <c r="JL15" s="97"/>
      <c r="JM15" s="97"/>
      <c r="JN15" s="97"/>
      <c r="JO15" s="97"/>
      <c r="JP15" s="98" t="s">
        <v>151</v>
      </c>
      <c r="JQ15" s="99"/>
      <c r="JR15" s="99"/>
      <c r="JS15" s="99"/>
      <c r="JT15" s="99"/>
      <c r="JU15" s="99"/>
      <c r="JV15" s="97"/>
      <c r="JW15" s="97"/>
      <c r="JX15" s="97"/>
      <c r="JY15" s="97"/>
      <c r="JZ15" s="98" t="s">
        <v>151</v>
      </c>
      <c r="KA15" s="99"/>
      <c r="KB15" s="99"/>
      <c r="KC15" s="99"/>
      <c r="KD15" s="99"/>
      <c r="KE15" s="99"/>
      <c r="KF15" s="97"/>
      <c r="KG15" s="97"/>
      <c r="KH15" s="97"/>
      <c r="KI15" s="97"/>
      <c r="KJ15" s="98" t="s">
        <v>151</v>
      </c>
      <c r="KK15" s="99"/>
      <c r="KL15" s="99"/>
      <c r="KM15" s="99"/>
      <c r="KN15" s="99"/>
      <c r="KO15" s="99"/>
      <c r="KP15" s="97"/>
      <c r="KQ15" s="97"/>
      <c r="KR15" s="97"/>
      <c r="KS15" s="97"/>
      <c r="KT15" s="97"/>
      <c r="KU15" s="98" t="s">
        <v>151</v>
      </c>
      <c r="KV15" s="99"/>
      <c r="KW15" s="99"/>
      <c r="KX15" s="99"/>
      <c r="KY15" s="99"/>
      <c r="KZ15" s="99"/>
      <c r="LA15" s="97"/>
      <c r="LB15" s="97"/>
      <c r="LC15" s="97"/>
      <c r="LD15" s="97"/>
      <c r="LE15" s="98" t="s">
        <v>151</v>
      </c>
      <c r="LF15" s="99"/>
      <c r="LG15" s="99"/>
      <c r="LH15" s="99"/>
      <c r="LI15" s="99"/>
      <c r="LJ15" s="99"/>
      <c r="LK15" s="97"/>
      <c r="LL15" s="97"/>
      <c r="LM15" s="97"/>
      <c r="LN15" s="97"/>
      <c r="LO15" s="98" t="s">
        <v>151</v>
      </c>
      <c r="LP15" s="99"/>
      <c r="LQ15" s="99"/>
      <c r="LR15" s="99"/>
      <c r="LS15" s="99"/>
      <c r="LT15" s="99"/>
      <c r="LU15" s="97"/>
      <c r="LV15" s="97"/>
      <c r="LW15" s="97"/>
      <c r="LX15" s="97"/>
      <c r="LY15" s="98" t="s">
        <v>151</v>
      </c>
      <c r="LZ15" s="99"/>
      <c r="MA15" s="99"/>
      <c r="MB15" s="99"/>
      <c r="MC15" s="99"/>
      <c r="MD15" s="99"/>
      <c r="ME15" s="97"/>
      <c r="MF15" s="97"/>
      <c r="MG15" s="97"/>
      <c r="MH15" s="97"/>
      <c r="MI15" s="98" t="s">
        <v>151</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2" t="s">
        <v>152</v>
      </c>
      <c r="C16" s="192"/>
      <c r="D16" s="97"/>
      <c r="E16" s="94">
        <f>E15+1</f>
        <v>2</v>
      </c>
      <c r="F16" s="192" t="s">
        <v>13</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2" t="s">
        <v>153</v>
      </c>
      <c r="C17" s="192"/>
      <c r="D17" s="97"/>
      <c r="E17" s="94">
        <f t="shared" ref="E17" si="8">E16+1</f>
        <v>3</v>
      </c>
      <c r="F17" s="192" t="s">
        <v>15</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f>IF(AX7="-",NA(),AX7)</f>
        <v>99.6</v>
      </c>
      <c r="AY17" s="102">
        <f t="shared" ref="AY17:BB17" si="9">IF(AY7="-",NA(),AY7)</f>
        <v>142</v>
      </c>
      <c r="AZ17" s="102">
        <f t="shared" si="9"/>
        <v>87.1</v>
      </c>
      <c r="BA17" s="102">
        <f t="shared" si="9"/>
        <v>10.199999999999999</v>
      </c>
      <c r="BB17" s="102">
        <f t="shared" si="9"/>
        <v>142.69999999999999</v>
      </c>
      <c r="BC17" s="97"/>
      <c r="BD17" s="97"/>
      <c r="BE17" s="97"/>
      <c r="BF17" s="97"/>
      <c r="BG17" s="97"/>
      <c r="BH17" s="101" t="s">
        <v>154</v>
      </c>
      <c r="BI17" s="102">
        <f>IF(BI7="-",NA(),BI7)</f>
        <v>124.8</v>
      </c>
      <c r="BJ17" s="102">
        <f t="shared" ref="BJ17:BM17" si="10">IF(BJ7="-",NA(),BJ7)</f>
        <v>146.5</v>
      </c>
      <c r="BK17" s="102">
        <f t="shared" si="10"/>
        <v>88.7</v>
      </c>
      <c r="BL17" s="102">
        <f t="shared" si="10"/>
        <v>60.7</v>
      </c>
      <c r="BM17" s="102">
        <f t="shared" si="10"/>
        <v>240.3</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f>IF(CE7="-",NA(),CE7)</f>
        <v>8472.5</v>
      </c>
      <c r="CF17" s="102">
        <f t="shared" ref="CF17:CI17" si="12">IF(CF7="-",NA(),CF7)</f>
        <v>7136.4</v>
      </c>
      <c r="CG17" s="102">
        <f t="shared" si="12"/>
        <v>11622.2</v>
      </c>
      <c r="CH17" s="102">
        <f t="shared" si="12"/>
        <v>134196.6</v>
      </c>
      <c r="CI17" s="102">
        <f t="shared" si="12"/>
        <v>21919.3</v>
      </c>
      <c r="CJ17" s="97"/>
      <c r="CK17" s="97"/>
      <c r="CL17" s="97"/>
      <c r="CM17" s="97"/>
      <c r="CN17" s="101" t="s">
        <v>154</v>
      </c>
      <c r="CO17" s="103">
        <f>IF(CO7="-",NA(),CO7)</f>
        <v>576</v>
      </c>
      <c r="CP17" s="103">
        <f t="shared" ref="CP17:CS17" si="13">IF(CP7="-",NA(),CP7)</f>
        <v>11777</v>
      </c>
      <c r="CQ17" s="103">
        <f t="shared" si="13"/>
        <v>-3930</v>
      </c>
      <c r="CR17" s="103">
        <f t="shared" si="13"/>
        <v>-113427</v>
      </c>
      <c r="CS17" s="103">
        <f t="shared" si="13"/>
        <v>54714</v>
      </c>
      <c r="CT17" s="97"/>
      <c r="CU17" s="97"/>
      <c r="CV17" s="97"/>
      <c r="CW17" s="97"/>
      <c r="CX17" s="97"/>
      <c r="CY17" s="101" t="s">
        <v>154</v>
      </c>
      <c r="CZ17" s="102">
        <f>IF(CZ7="-",NA(),CZ7)</f>
        <v>53.2</v>
      </c>
      <c r="DA17" s="102">
        <f t="shared" ref="DA17:DD17" si="14">IF(DA7="-",NA(),DA7)</f>
        <v>63.9</v>
      </c>
      <c r="DB17" s="102">
        <f t="shared" si="14"/>
        <v>43.9</v>
      </c>
      <c r="DC17" s="102">
        <f t="shared" si="14"/>
        <v>15.8</v>
      </c>
      <c r="DD17" s="102">
        <f t="shared" si="14"/>
        <v>45.7</v>
      </c>
      <c r="DE17" s="97"/>
      <c r="DF17" s="97"/>
      <c r="DG17" s="97"/>
      <c r="DH17" s="97"/>
      <c r="DI17" s="101" t="s">
        <v>154</v>
      </c>
      <c r="DJ17" s="102">
        <f>IF(DJ7="-",NA(),DJ7)</f>
        <v>16.7</v>
      </c>
      <c r="DK17" s="102">
        <f t="shared" ref="DK17:DN17" si="15">IF(DK7="-",NA(),DK7)</f>
        <v>24.2</v>
      </c>
      <c r="DL17" s="102">
        <f t="shared" si="15"/>
        <v>29.3</v>
      </c>
      <c r="DM17" s="102">
        <f t="shared" si="15"/>
        <v>3.1</v>
      </c>
      <c r="DN17" s="102">
        <f t="shared" si="15"/>
        <v>0.5</v>
      </c>
      <c r="DO17" s="97"/>
      <c r="DP17" s="97"/>
      <c r="DQ17" s="97"/>
      <c r="DR17" s="97"/>
      <c r="DS17" s="101" t="s">
        <v>154</v>
      </c>
      <c r="DT17" s="102">
        <f>IF(DT7="-",NA(),DT7)</f>
        <v>0</v>
      </c>
      <c r="DU17" s="102">
        <f t="shared" ref="DU17:DX17" si="16">IF(DU7="-",NA(),DU7)</f>
        <v>0</v>
      </c>
      <c r="DV17" s="102">
        <f t="shared" si="16"/>
        <v>0</v>
      </c>
      <c r="DW17" s="102">
        <f t="shared" si="16"/>
        <v>0</v>
      </c>
      <c r="DX17" s="102">
        <f t="shared" si="16"/>
        <v>0</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f t="shared" ref="EO17:ER17" si="18">IF(EO7="-",NA(),EO7)</f>
        <v>0</v>
      </c>
      <c r="EP17" s="102">
        <f t="shared" si="18"/>
        <v>0</v>
      </c>
      <c r="EQ17" s="102">
        <f t="shared" si="18"/>
        <v>0</v>
      </c>
      <c r="ER17" s="102">
        <f t="shared" si="18"/>
        <v>100</v>
      </c>
      <c r="ES17" s="97"/>
      <c r="ET17" s="97"/>
      <c r="EU17" s="97"/>
      <c r="EV17" s="97"/>
      <c r="EW17" s="97"/>
      <c r="EX17" s="101" t="s">
        <v>154</v>
      </c>
      <c r="EY17" s="102">
        <f>IF(EY7="-",NA(),EY7)</f>
        <v>53.2</v>
      </c>
      <c r="EZ17" s="102">
        <f t="shared" ref="EZ17:FC17" si="19">IF(EZ7="-",NA(),EZ7)</f>
        <v>63.9</v>
      </c>
      <c r="FA17" s="102">
        <f t="shared" si="19"/>
        <v>43.9</v>
      </c>
      <c r="FB17" s="102">
        <f t="shared" si="19"/>
        <v>15.8</v>
      </c>
      <c r="FC17" s="102">
        <f t="shared" si="19"/>
        <v>45.7</v>
      </c>
      <c r="FD17" s="97"/>
      <c r="FE17" s="97"/>
      <c r="FF17" s="97"/>
      <c r="FG17" s="97"/>
      <c r="FH17" s="101" t="s">
        <v>154</v>
      </c>
      <c r="FI17" s="102">
        <f>IF(FI7="-",NA(),FI7)</f>
        <v>16.7</v>
      </c>
      <c r="FJ17" s="102">
        <f t="shared" ref="FJ17:FM17" si="20">IF(FJ7="-",NA(),FJ7)</f>
        <v>24.2</v>
      </c>
      <c r="FK17" s="102">
        <f t="shared" si="20"/>
        <v>29.3</v>
      </c>
      <c r="FL17" s="102">
        <f t="shared" si="20"/>
        <v>3.1</v>
      </c>
      <c r="FM17" s="102">
        <f t="shared" si="20"/>
        <v>0.5</v>
      </c>
      <c r="FN17" s="97"/>
      <c r="FO17" s="97"/>
      <c r="FP17" s="97"/>
      <c r="FQ17" s="97"/>
      <c r="FR17" s="101" t="s">
        <v>154</v>
      </c>
      <c r="FS17" s="102">
        <f>IF(FS7="-",NA(),FS7)</f>
        <v>0</v>
      </c>
      <c r="FT17" s="102">
        <f t="shared" ref="FT17:FW17" si="21">IF(FT7="-",NA(),FT7)</f>
        <v>0</v>
      </c>
      <c r="FU17" s="102">
        <f t="shared" si="21"/>
        <v>0</v>
      </c>
      <c r="FV17" s="102">
        <f t="shared" si="21"/>
        <v>0</v>
      </c>
      <c r="FW17" s="102">
        <f t="shared" si="21"/>
        <v>0</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f t="shared" ref="GN17:GQ17" si="23">IF(GN7="-",NA(),GN7)</f>
        <v>0</v>
      </c>
      <c r="GO17" s="102">
        <f t="shared" si="23"/>
        <v>0</v>
      </c>
      <c r="GP17" s="102">
        <f t="shared" si="23"/>
        <v>0</v>
      </c>
      <c r="GQ17" s="102">
        <f t="shared" si="23"/>
        <v>100</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154</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154</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2" t="s">
        <v>155</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156</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156</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156</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156</v>
      </c>
      <c r="DJ18" s="102">
        <f>IF(DO7="-",NA(),DO7)</f>
        <v>41.4</v>
      </c>
      <c r="DK18" s="102">
        <f t="shared" ref="DK18:DN18" si="45">IF(DP7="-",NA(),DP7)</f>
        <v>23.7</v>
      </c>
      <c r="DL18" s="102">
        <f t="shared" si="45"/>
        <v>21.6</v>
      </c>
      <c r="DM18" s="102">
        <f t="shared" si="45"/>
        <v>13.7</v>
      </c>
      <c r="DN18" s="102">
        <f t="shared" si="45"/>
        <v>16.3</v>
      </c>
      <c r="DO18" s="97"/>
      <c r="DP18" s="97"/>
      <c r="DQ18" s="97"/>
      <c r="DR18" s="97"/>
      <c r="DS18" s="101" t="s">
        <v>156</v>
      </c>
      <c r="DT18" s="102">
        <f>IF(DY7="-",NA(),DY7)</f>
        <v>184.7</v>
      </c>
      <c r="DU18" s="102">
        <f t="shared" ref="DU18:DX18" si="46">IF(DZ7="-",NA(),DZ7)</f>
        <v>126.1</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156</v>
      </c>
      <c r="EY18" s="102">
        <f>IF(OR(NOT($EY$8),FD7="-"),NA(),FD7)</f>
        <v>55.8</v>
      </c>
      <c r="EZ18" s="102">
        <f>IF(OR(NOT($EY$8),FE7="-"),NA(),FE7)</f>
        <v>67.5</v>
      </c>
      <c r="FA18" s="102">
        <f>IF(OR(NOT($EY$8),FF7="-"),NA(),FF7)</f>
        <v>64</v>
      </c>
      <c r="FB18" s="102">
        <f>IF(OR(NOT($EY$8),FG7="-"),NA(),FG7)</f>
        <v>56.1</v>
      </c>
      <c r="FC18" s="102">
        <f>IF(OR(NOT($EY$8),FH7="-"),NA(),FH7)</f>
        <v>61.8</v>
      </c>
      <c r="FD18" s="97"/>
      <c r="FE18" s="97"/>
      <c r="FF18" s="97"/>
      <c r="FG18" s="97"/>
      <c r="FH18" s="101" t="s">
        <v>156</v>
      </c>
      <c r="FI18" s="102">
        <f>IF(OR(NOT($FI$8),FN7="-"),NA(),FN7)</f>
        <v>61.2</v>
      </c>
      <c r="FJ18" s="102">
        <f>IF(OR(NOT($FI$8),FO7="-"),NA(),FO7)</f>
        <v>29.2</v>
      </c>
      <c r="FK18" s="102">
        <f>IF(OR(NOT($FI$8),FP7="-"),NA(),FP7)</f>
        <v>22.1</v>
      </c>
      <c r="FL18" s="102">
        <f>IF(OR(NOT($FI$8),FQ7="-"),NA(),FQ7)</f>
        <v>16.7</v>
      </c>
      <c r="FM18" s="102">
        <f>IF(OR(NOT($FI$8),FR7="-"),NA(),FR7)</f>
        <v>8.6999999999999993</v>
      </c>
      <c r="FN18" s="97"/>
      <c r="FO18" s="97"/>
      <c r="FP18" s="97"/>
      <c r="FQ18" s="97"/>
      <c r="FR18" s="101" t="s">
        <v>156</v>
      </c>
      <c r="FS18" s="102">
        <f>IF(OR(NOT($FS$8),FX7="-"),NA(),FX7)</f>
        <v>420.9</v>
      </c>
      <c r="FT18" s="102">
        <f>IF(OR(NOT($FS$8),FY7="-"),NA(),FY7)</f>
        <v>362.4</v>
      </c>
      <c r="FU18" s="102">
        <f>IF(OR(NOT($FS$8),FZ7="-"),NA(),FZ7)</f>
        <v>279.2</v>
      </c>
      <c r="FV18" s="102">
        <f>IF(OR(NOT($FS$8),GA7="-"),NA(),GA7)</f>
        <v>333.7</v>
      </c>
      <c r="FW18" s="102">
        <f>IF(OR(NOT($FS$8),GB7="-"),NA(),GB7)</f>
        <v>334.6</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f>IF(OR(NOT($GM$8),GS7="-"),NA(),GS7)</f>
        <v>37.700000000000003</v>
      </c>
      <c r="GO18" s="102">
        <f>IF(OR(NOT($GM$8),GT7="-"),NA(),GT7)</f>
        <v>56.2</v>
      </c>
      <c r="GP18" s="102">
        <f>IF(OR(NOT($GM$8),GU7="-"),NA(),GU7)</f>
        <v>58.4</v>
      </c>
      <c r="GQ18" s="102">
        <f>IF(OR(NOT($GM$8),GV7="-"),NA(),GV7)</f>
        <v>80.599999999999994</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156</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156</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2" t="s">
        <v>157</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146</v>
      </c>
      <c r="AX19" s="102">
        <f>$BH$7</f>
        <v>100</v>
      </c>
      <c r="AY19" s="102">
        <f t="shared" ref="AY19:BB19" si="49">$BH$7</f>
        <v>100</v>
      </c>
      <c r="AZ19" s="102">
        <f t="shared" si="49"/>
        <v>100</v>
      </c>
      <c r="BA19" s="102">
        <f t="shared" si="49"/>
        <v>100</v>
      </c>
      <c r="BB19" s="102">
        <f t="shared" si="49"/>
        <v>100</v>
      </c>
      <c r="BC19" s="97"/>
      <c r="BD19" s="97"/>
      <c r="BE19" s="97"/>
      <c r="BF19" s="97"/>
      <c r="BG19" s="97"/>
      <c r="BH19" s="104" t="s">
        <v>146</v>
      </c>
      <c r="BI19" s="102">
        <f>$BS$7</f>
        <v>100</v>
      </c>
      <c r="BJ19" s="102">
        <f>$BS$7</f>
        <v>100</v>
      </c>
      <c r="BK19" s="102">
        <f>$BS$7</f>
        <v>100</v>
      </c>
      <c r="BL19" s="102">
        <f>$BS$7</f>
        <v>100</v>
      </c>
      <c r="BM19" s="102">
        <f>$BS$7</f>
        <v>100</v>
      </c>
      <c r="BN19" s="97"/>
      <c r="BO19" s="97"/>
      <c r="BP19" s="97"/>
      <c r="BQ19" s="97"/>
      <c r="BR19" s="97"/>
      <c r="BS19" s="104" t="s">
        <v>146</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2" t="s">
        <v>158</v>
      </c>
      <c r="C20" s="192"/>
      <c r="D20" s="97"/>
    </row>
    <row r="21" spans="1:373" x14ac:dyDescent="0.15">
      <c r="A21" s="94">
        <f t="shared" si="7"/>
        <v>7</v>
      </c>
      <c r="B21" s="192" t="s">
        <v>159</v>
      </c>
      <c r="C21" s="192"/>
      <c r="D21" s="97"/>
    </row>
    <row r="22" spans="1:373" x14ac:dyDescent="0.15">
      <c r="A22" s="94">
        <f t="shared" si="7"/>
        <v>8</v>
      </c>
      <c r="B22" s="192" t="s">
        <v>160</v>
      </c>
      <c r="C22" s="192"/>
      <c r="D22" s="97"/>
      <c r="E22" s="193" t="s">
        <v>161</v>
      </c>
      <c r="F22" s="194"/>
      <c r="G22" s="194"/>
      <c r="H22" s="194"/>
      <c r="I22" s="195"/>
    </row>
    <row r="23" spans="1:373" x14ac:dyDescent="0.15">
      <c r="A23" s="94">
        <f t="shared" si="7"/>
        <v>9</v>
      </c>
      <c r="B23" s="192" t="s">
        <v>162</v>
      </c>
      <c r="C23" s="192"/>
      <c r="D23" s="97"/>
      <c r="E23" s="196"/>
      <c r="F23" s="197"/>
      <c r="G23" s="197"/>
      <c r="H23" s="197"/>
      <c r="I23" s="198"/>
    </row>
    <row r="24" spans="1:373" x14ac:dyDescent="0.15">
      <c r="A24" s="94">
        <f t="shared" si="7"/>
        <v>10</v>
      </c>
      <c r="B24" s="192" t="s">
        <v>163</v>
      </c>
      <c r="C24" s="192"/>
      <c r="D24" s="97"/>
      <c r="E24" s="196"/>
      <c r="F24" s="197"/>
      <c r="G24" s="197"/>
      <c r="H24" s="197"/>
      <c r="I24" s="198"/>
    </row>
    <row r="25" spans="1:373" x14ac:dyDescent="0.15">
      <c r="A25" s="94">
        <f t="shared" si="7"/>
        <v>11</v>
      </c>
      <c r="B25" s="192" t="s">
        <v>164</v>
      </c>
      <c r="C25" s="192"/>
      <c r="D25" s="97"/>
      <c r="E25" s="196"/>
      <c r="F25" s="197"/>
      <c r="G25" s="197"/>
      <c r="H25" s="197"/>
      <c r="I25" s="198"/>
    </row>
    <row r="26" spans="1:373" x14ac:dyDescent="0.15">
      <c r="A26" s="94">
        <f t="shared" si="7"/>
        <v>12</v>
      </c>
      <c r="B26" s="192" t="s">
        <v>165</v>
      </c>
      <c r="C26" s="192"/>
      <c r="D26" s="97"/>
      <c r="E26" s="196"/>
      <c r="F26" s="197"/>
      <c r="G26" s="197"/>
      <c r="H26" s="197"/>
      <c r="I26" s="198"/>
    </row>
    <row r="27" spans="1:373" x14ac:dyDescent="0.15">
      <c r="A27" s="94">
        <f t="shared" si="7"/>
        <v>13</v>
      </c>
      <c r="B27" s="192" t="s">
        <v>166</v>
      </c>
      <c r="C27" s="192"/>
      <c r="D27" s="97"/>
      <c r="E27" s="196"/>
      <c r="F27" s="197"/>
      <c r="G27" s="197"/>
      <c r="H27" s="197"/>
      <c r="I27" s="198"/>
    </row>
    <row r="28" spans="1:373" x14ac:dyDescent="0.15">
      <c r="A28" s="94">
        <f t="shared" si="7"/>
        <v>14</v>
      </c>
      <c r="B28" s="192" t="s">
        <v>167</v>
      </c>
      <c r="C28" s="192"/>
      <c r="D28" s="97"/>
      <c r="E28" s="196"/>
      <c r="F28" s="197"/>
      <c r="G28" s="197"/>
      <c r="H28" s="197"/>
      <c r="I28" s="198"/>
    </row>
    <row r="29" spans="1:373" x14ac:dyDescent="0.15">
      <c r="A29" s="94">
        <f t="shared" si="7"/>
        <v>15</v>
      </c>
      <c r="B29" s="192" t="s">
        <v>168</v>
      </c>
      <c r="C29" s="192"/>
      <c r="D29" s="97"/>
      <c r="E29" s="196"/>
      <c r="F29" s="197"/>
      <c r="G29" s="197"/>
      <c r="H29" s="197"/>
      <c r="I29" s="198"/>
    </row>
    <row r="30" spans="1:373" x14ac:dyDescent="0.15">
      <c r="A30" s="94">
        <f t="shared" si="7"/>
        <v>16</v>
      </c>
      <c r="B30" s="192" t="s">
        <v>169</v>
      </c>
      <c r="C30" s="192"/>
      <c r="D30" s="97"/>
      <c r="E30" s="196"/>
      <c r="F30" s="197"/>
      <c r="G30" s="197"/>
      <c r="H30" s="197"/>
      <c r="I30" s="198"/>
    </row>
    <row r="31" spans="1:373" x14ac:dyDescent="0.15">
      <c r="A31" s="94">
        <f t="shared" si="7"/>
        <v>17</v>
      </c>
      <c r="B31" s="192" t="s">
        <v>170</v>
      </c>
      <c r="C31" s="192"/>
      <c r="D31" s="97"/>
      <c r="E31" s="196"/>
      <c r="F31" s="197"/>
      <c r="G31" s="197"/>
      <c r="H31" s="197"/>
      <c r="I31" s="198"/>
    </row>
    <row r="32" spans="1:373" x14ac:dyDescent="0.15">
      <c r="A32" s="94">
        <f t="shared" si="7"/>
        <v>18</v>
      </c>
      <c r="B32" s="192" t="s">
        <v>171</v>
      </c>
      <c r="C32" s="192"/>
      <c r="D32" s="97"/>
      <c r="E32" s="196"/>
      <c r="F32" s="197"/>
      <c r="G32" s="197"/>
      <c r="H32" s="197"/>
      <c r="I32" s="198"/>
    </row>
    <row r="33" spans="1:15" x14ac:dyDescent="0.15">
      <c r="A33" s="94">
        <f t="shared" si="7"/>
        <v>19</v>
      </c>
      <c r="B33" s="192" t="s">
        <v>172</v>
      </c>
      <c r="C33" s="192"/>
      <c r="D33" s="97"/>
      <c r="E33" s="196"/>
      <c r="F33" s="197"/>
      <c r="G33" s="197"/>
      <c r="H33" s="197"/>
      <c r="I33" s="198"/>
    </row>
    <row r="34" spans="1:15" x14ac:dyDescent="0.15">
      <c r="A34" s="94">
        <f t="shared" si="7"/>
        <v>20</v>
      </c>
      <c r="B34" s="192" t="s">
        <v>173</v>
      </c>
      <c r="C34" s="192"/>
      <c r="D34" s="97"/>
      <c r="E34" s="196"/>
      <c r="F34" s="197"/>
      <c r="G34" s="197"/>
      <c r="H34" s="197"/>
      <c r="I34" s="198"/>
    </row>
    <row r="35" spans="1:15" ht="25.5" customHeight="1" x14ac:dyDescent="0.15">
      <c r="E35" s="199"/>
      <c r="F35" s="200"/>
      <c r="G35" s="200"/>
      <c r="H35" s="200"/>
      <c r="I35" s="201"/>
    </row>
    <row r="37" spans="1:15" x14ac:dyDescent="0.15">
      <c r="K37" s="193" t="s">
        <v>161</v>
      </c>
      <c r="L37" s="194"/>
      <c r="M37" s="194"/>
      <c r="N37" s="194"/>
      <c r="O37" s="195"/>
    </row>
    <row r="38" spans="1:15" x14ac:dyDescent="0.15">
      <c r="K38" s="196"/>
      <c r="L38" s="197"/>
      <c r="M38" s="197"/>
      <c r="N38" s="197"/>
      <c r="O38" s="198"/>
    </row>
    <row r="39" spans="1:15" x14ac:dyDescent="0.15">
      <c r="K39" s="196"/>
      <c r="L39" s="197"/>
      <c r="M39" s="197"/>
      <c r="N39" s="197"/>
      <c r="O39" s="198"/>
    </row>
    <row r="40" spans="1:15" x14ac:dyDescent="0.15">
      <c r="K40" s="196"/>
      <c r="L40" s="197"/>
      <c r="M40" s="197"/>
      <c r="N40" s="197"/>
      <c r="O40" s="198"/>
    </row>
    <row r="41" spans="1:15" x14ac:dyDescent="0.15">
      <c r="K41" s="196"/>
      <c r="L41" s="197"/>
      <c r="M41" s="197"/>
      <c r="N41" s="197"/>
      <c r="O41" s="198"/>
    </row>
    <row r="42" spans="1:15" x14ac:dyDescent="0.15">
      <c r="K42" s="196"/>
      <c r="L42" s="197"/>
      <c r="M42" s="197"/>
      <c r="N42" s="197"/>
      <c r="O42" s="198"/>
    </row>
    <row r="43" spans="1:15" x14ac:dyDescent="0.15">
      <c r="K43" s="196"/>
      <c r="L43" s="197"/>
      <c r="M43" s="197"/>
      <c r="N43" s="197"/>
      <c r="O43" s="198"/>
    </row>
    <row r="44" spans="1:15" x14ac:dyDescent="0.15">
      <c r="K44" s="196"/>
      <c r="L44" s="197"/>
      <c r="M44" s="197"/>
      <c r="N44" s="197"/>
      <c r="O44" s="198"/>
    </row>
    <row r="45" spans="1:15" x14ac:dyDescent="0.15">
      <c r="K45" s="196"/>
      <c r="L45" s="197"/>
      <c r="M45" s="197"/>
      <c r="N45" s="197"/>
      <c r="O45" s="198"/>
    </row>
    <row r="46" spans="1:15" x14ac:dyDescent="0.15">
      <c r="K46" s="196"/>
      <c r="L46" s="197"/>
      <c r="M46" s="197"/>
      <c r="N46" s="197"/>
      <c r="O46" s="198"/>
    </row>
    <row r="47" spans="1:15" x14ac:dyDescent="0.15">
      <c r="K47" s="196"/>
      <c r="L47" s="197"/>
      <c r="M47" s="197"/>
      <c r="N47" s="197"/>
      <c r="O47" s="198"/>
    </row>
    <row r="48" spans="1:15" x14ac:dyDescent="0.15">
      <c r="K48" s="196"/>
      <c r="L48" s="197"/>
      <c r="M48" s="197"/>
      <c r="N48" s="197"/>
      <c r="O48" s="198"/>
    </row>
    <row r="49" spans="11:15" x14ac:dyDescent="0.15">
      <c r="K49" s="196"/>
      <c r="L49" s="197"/>
      <c r="M49" s="197"/>
      <c r="N49" s="197"/>
      <c r="O49" s="198"/>
    </row>
    <row r="50" spans="11:15" ht="26.25" customHeight="1" x14ac:dyDescent="0.15">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2017-08-22T00:03:29Z</cp:lastPrinted>
  <dcterms:created xsi:type="dcterms:W3CDTF">2017-06-20T03:29:05Z</dcterms:created>
  <dcterms:modified xsi:type="dcterms:W3CDTF">2017-09-04T02:48:28Z</dcterms:modified>
</cp:coreProperties>
</file>